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ホームページ\EST\"/>
    </mc:Choice>
  </mc:AlternateContent>
  <xr:revisionPtr revIDLastSave="0" documentId="13_ncr:1_{BF1EA509-991C-41CB-BF96-4B9A24B6C808}" xr6:coauthVersionLast="47" xr6:coauthVersionMax="47" xr10:uidLastSave="{00000000-0000-0000-0000-000000000000}"/>
  <workbookProtection workbookPassword="CC39" lockStructure="1"/>
  <bookViews>
    <workbookView xWindow="-108" yWindow="-108" windowWidth="23256" windowHeight="12456" xr2:uid="{00000000-000D-0000-FFFF-FFFF00000000}"/>
  </bookViews>
  <sheets>
    <sheet name="レンタルフォーム" sheetId="2" r:id="rId1"/>
    <sheet name="価格表" sheetId="3" state="hidden" r:id="rId2"/>
  </sheets>
  <definedNames>
    <definedName name="_xlnm.Print_Area" localSheetId="0">レンタルフォーム!$B$1:$S$81</definedName>
    <definedName name="子供">価格表!$H$5:$N$9</definedName>
    <definedName name="大人">価格表!$A$5:$G$9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2" l="1"/>
  <c r="M76" i="2"/>
  <c r="K76" i="2"/>
  <c r="I76" i="2"/>
  <c r="M74" i="2"/>
  <c r="K74" i="2"/>
  <c r="I74" i="2"/>
  <c r="M72" i="2"/>
  <c r="K72" i="2"/>
  <c r="I72" i="2"/>
  <c r="M70" i="2"/>
  <c r="K70" i="2"/>
  <c r="I70" i="2"/>
  <c r="M68" i="2"/>
  <c r="K68" i="2"/>
  <c r="I68" i="2"/>
  <c r="S67" i="2"/>
  <c r="G67" i="2"/>
  <c r="I66" i="2"/>
  <c r="M64" i="2"/>
  <c r="K64" i="2"/>
  <c r="I64" i="2"/>
  <c r="M62" i="2"/>
  <c r="K62" i="2"/>
  <c r="I62" i="2"/>
  <c r="M60" i="2"/>
  <c r="K60" i="2"/>
  <c r="I60" i="2"/>
  <c r="M58" i="2"/>
  <c r="K58" i="2"/>
  <c r="I58" i="2"/>
  <c r="M56" i="2"/>
  <c r="K56" i="2"/>
  <c r="I56" i="2"/>
  <c r="S55" i="2"/>
  <c r="G55" i="2"/>
  <c r="I54" i="2"/>
  <c r="M52" i="2"/>
  <c r="K52" i="2"/>
  <c r="I52" i="2"/>
  <c r="M50" i="2"/>
  <c r="K50" i="2"/>
  <c r="I50" i="2"/>
  <c r="M48" i="2"/>
  <c r="K48" i="2"/>
  <c r="I48" i="2"/>
  <c r="M46" i="2"/>
  <c r="K46" i="2"/>
  <c r="I46" i="2"/>
  <c r="M44" i="2"/>
  <c r="K44" i="2"/>
  <c r="I44" i="2"/>
  <c r="S43" i="2"/>
  <c r="G43" i="2"/>
  <c r="I42" i="2"/>
  <c r="M40" i="2"/>
  <c r="K40" i="2"/>
  <c r="I40" i="2"/>
  <c r="M38" i="2"/>
  <c r="K38" i="2"/>
  <c r="I38" i="2"/>
  <c r="M36" i="2"/>
  <c r="K36" i="2"/>
  <c r="I36" i="2"/>
  <c r="M34" i="2"/>
  <c r="K34" i="2"/>
  <c r="I34" i="2"/>
  <c r="M32" i="2"/>
  <c r="K32" i="2"/>
  <c r="I32" i="2"/>
  <c r="S31" i="2"/>
  <c r="G31" i="2"/>
  <c r="I30" i="2"/>
  <c r="M28" i="2"/>
  <c r="K28" i="2"/>
  <c r="I28" i="2"/>
  <c r="K26" i="2"/>
  <c r="I26" i="2"/>
  <c r="M24" i="2"/>
  <c r="K24" i="2"/>
  <c r="I24" i="2"/>
  <c r="M22" i="2"/>
  <c r="K22" i="2"/>
  <c r="I22" i="2"/>
  <c r="M20" i="2"/>
  <c r="K20" i="2"/>
  <c r="I20" i="2"/>
  <c r="S19" i="2"/>
  <c r="G19" i="2"/>
  <c r="M26" i="2"/>
  <c r="I18" i="2" l="1"/>
  <c r="M16" i="2"/>
  <c r="K16" i="2"/>
  <c r="I16" i="2"/>
  <c r="M14" i="2"/>
  <c r="K14" i="2"/>
  <c r="M12" i="2"/>
  <c r="K12" i="2"/>
  <c r="I12" i="2"/>
  <c r="M10" i="2"/>
  <c r="I10" i="2"/>
  <c r="M8" i="2"/>
  <c r="K8" i="2"/>
  <c r="I14" i="2"/>
  <c r="K10" i="2"/>
  <c r="I8" i="2"/>
  <c r="M6" i="3" l="1"/>
  <c r="N6" i="3"/>
  <c r="M7" i="3"/>
  <c r="N7" i="3"/>
  <c r="M8" i="3"/>
  <c r="N8" i="3"/>
  <c r="M9" i="3"/>
  <c r="N9" i="3"/>
  <c r="N5" i="3"/>
  <c r="M5" i="3"/>
  <c r="G7" i="2" l="1"/>
  <c r="S7" i="2" l="1"/>
  <c r="S79" i="2" s="1"/>
</calcChain>
</file>

<file path=xl/sharedStrings.xml><?xml version="1.0" encoding="utf-8"?>
<sst xmlns="http://schemas.openxmlformats.org/spreadsheetml/2006/main" count="136" uniqueCount="45">
  <si>
    <t>代表者</t>
    <rPh sb="0" eb="3">
      <t>ダイヒョウシャ</t>
    </rPh>
    <phoneticPr fontId="2"/>
  </si>
  <si>
    <t>様</t>
    <rPh sb="0" eb="1">
      <t>サマ</t>
    </rPh>
    <phoneticPr fontId="2"/>
  </si>
  <si>
    <t>使用者名</t>
    <rPh sb="0" eb="2">
      <t>シヨウ</t>
    </rPh>
    <rPh sb="2" eb="3">
      <t>シャ</t>
    </rPh>
    <rPh sb="3" eb="4">
      <t>メイ</t>
    </rPh>
    <phoneticPr fontId="2"/>
  </si>
  <si>
    <t>日程
午前・午後</t>
    <rPh sb="0" eb="2">
      <t>ニッテイ</t>
    </rPh>
    <rPh sb="3" eb="5">
      <t>ゴゼン</t>
    </rPh>
    <rPh sb="6" eb="8">
      <t>ゴゴ</t>
    </rPh>
    <phoneticPr fontId="2"/>
  </si>
  <si>
    <t>期間</t>
    <rPh sb="0" eb="2">
      <t>キカン</t>
    </rPh>
    <phoneticPr fontId="2"/>
  </si>
  <si>
    <t>大人
子供</t>
    <rPh sb="0" eb="2">
      <t>オトナ</t>
    </rPh>
    <rPh sb="3" eb="5">
      <t>コドモ</t>
    </rPh>
    <phoneticPr fontId="2"/>
  </si>
  <si>
    <t>性別</t>
    <rPh sb="0" eb="2">
      <t>セイベツ</t>
    </rPh>
    <phoneticPr fontId="2"/>
  </si>
  <si>
    <t>身長</t>
    <rPh sb="0" eb="2">
      <t>シンチョウ</t>
    </rPh>
    <phoneticPr fontId="2"/>
  </si>
  <si>
    <t>備考</t>
    <rPh sb="0" eb="2">
      <t>ビコウ</t>
    </rPh>
    <phoneticPr fontId="2"/>
  </si>
  <si>
    <t>ゴーグル</t>
  </si>
  <si>
    <t>～</t>
    <phoneticPr fontId="2"/>
  </si>
  <si>
    <t>ウェア</t>
    <phoneticPr fontId="2"/>
  </si>
  <si>
    <t>は必須項目です。</t>
    <rPh sb="1" eb="3">
      <t>ヒッスウ</t>
    </rPh>
    <rPh sb="3" eb="5">
      <t>コウモク</t>
    </rPh>
    <phoneticPr fontId="2"/>
  </si>
  <si>
    <t>※スノーボードはスタンス別に選んでください　Ｒ：（左足前）　Ｇ：（右足前）</t>
    <rPh sb="12" eb="13">
      <t>ベツ</t>
    </rPh>
    <rPh sb="14" eb="15">
      <t>エラ</t>
    </rPh>
    <rPh sb="25" eb="27">
      <t>ヒダリアシ</t>
    </rPh>
    <rPh sb="27" eb="28">
      <t>マエ</t>
    </rPh>
    <phoneticPr fontId="2"/>
  </si>
  <si>
    <t>ヘルメット</t>
    <phoneticPr fontId="2"/>
  </si>
  <si>
    <t>大人</t>
    <rPh sb="0" eb="2">
      <t>オトナ</t>
    </rPh>
    <phoneticPr fontId="2"/>
  </si>
  <si>
    <t>ウェアー
ファンスキー</t>
    <phoneticPr fontId="2"/>
  </si>
  <si>
    <t>子供</t>
    <rPh sb="0" eb="2">
      <t>コドモ</t>
    </rPh>
    <phoneticPr fontId="2"/>
  </si>
  <si>
    <t>スキーセット</t>
    <phoneticPr fontId="2"/>
  </si>
  <si>
    <t>ボードセット（Ｒ）</t>
    <phoneticPr fontId="2"/>
  </si>
  <si>
    <t>ボードセット（G）</t>
    <phoneticPr fontId="2"/>
  </si>
  <si>
    <t>ボード板のみ（G）</t>
    <rPh sb="3" eb="4">
      <t>イタ</t>
    </rPh>
    <phoneticPr fontId="2"/>
  </si>
  <si>
    <t>ボード板のみ（Ｒ）</t>
    <rPh sb="3" eb="4">
      <t>イタ</t>
    </rPh>
    <phoneticPr fontId="2"/>
  </si>
  <si>
    <t>スキー板のみ</t>
    <rPh sb="3" eb="4">
      <t>イタ</t>
    </rPh>
    <phoneticPr fontId="2"/>
  </si>
  <si>
    <t>スキーブーツのみ</t>
    <phoneticPr fontId="2"/>
  </si>
  <si>
    <t>ボードブーツのみ</t>
    <phoneticPr fontId="2"/>
  </si>
  <si>
    <t>グローブ</t>
    <phoneticPr fontId="2"/>
  </si>
  <si>
    <t>帽子</t>
    <rPh sb="0" eb="2">
      <t>ボウシ</t>
    </rPh>
    <phoneticPr fontId="2"/>
  </si>
  <si>
    <t>ファンスキーセット</t>
    <phoneticPr fontId="2"/>
  </si>
  <si>
    <t>ファンスキー板のみ</t>
    <rPh sb="6" eb="7">
      <t>イタ</t>
    </rPh>
    <phoneticPr fontId="2"/>
  </si>
  <si>
    <t>板のみ</t>
    <rPh sb="0" eb="1">
      <t>イタ</t>
    </rPh>
    <phoneticPr fontId="2"/>
  </si>
  <si>
    <t>ブーツのみ
ファン板のみ</t>
    <rPh sb="9" eb="10">
      <t>イタ</t>
    </rPh>
    <phoneticPr fontId="2"/>
  </si>
  <si>
    <t>スキー
ボードセット</t>
    <phoneticPr fontId="2"/>
  </si>
  <si>
    <t>スキー
ボードセット</t>
    <phoneticPr fontId="2"/>
  </si>
  <si>
    <t>レンタル申込みフォーム</t>
    <rPh sb="4" eb="6">
      <t>モウシコ</t>
    </rPh>
    <phoneticPr fontId="2"/>
  </si>
  <si>
    <t>ブーツ
サイズ</t>
    <phoneticPr fontId="2"/>
  </si>
  <si>
    <t>申込内容</t>
    <rPh sb="0" eb="2">
      <t>モウシコミ</t>
    </rPh>
    <rPh sb="2" eb="4">
      <t>ナイヨウ</t>
    </rPh>
    <phoneticPr fontId="2"/>
  </si>
  <si>
    <t xml:space="preserve">
</t>
    <phoneticPr fontId="2"/>
  </si>
  <si>
    <t>2日前までのお申し込みで下記料金となります</t>
    <phoneticPr fontId="2"/>
  </si>
  <si>
    <t>割引料金
合計</t>
    <rPh sb="0" eb="2">
      <t>ワリビキ</t>
    </rPh>
    <rPh sb="2" eb="4">
      <t>リョウキン</t>
    </rPh>
    <rPh sb="5" eb="7">
      <t>ゴウケイ</t>
    </rPh>
    <phoneticPr fontId="2"/>
  </si>
  <si>
    <t>プロテクター３点セット</t>
    <rPh sb="7" eb="8">
      <t>テン</t>
    </rPh>
    <phoneticPr fontId="2"/>
  </si>
  <si>
    <t>プロテクター</t>
    <phoneticPr fontId="2"/>
  </si>
  <si>
    <t>EST（エスト）SUGADAIRA</t>
    <phoneticPr fontId="2"/>
  </si>
  <si>
    <t>0268-74-1357</t>
    <phoneticPr fontId="2"/>
  </si>
  <si>
    <t>小物類</t>
    <rPh sb="0" eb="3">
      <t>コモノルイ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</si>
</sst>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m&quot;月&quot;d&quot;日&quot;;@"/>
    <numFmt numFmtId="177" formatCode="0.0&quot;日&quot;"/>
    <numFmt numFmtId="178" formatCode="0_);\(0\)"/>
    <numFmt numFmtId="179" formatCode="0.0_);\(0.0\)"/>
  </numFmts>
  <fonts count="17" x14ac:knownFonts="1">
    <font>
      <sz val="11"/>
      <name val="ＭＳ Ｐゴシック"/>
      <family val="3"/>
      <charset val="128"/>
    </font>
    <font>
      <sz val="11"/>
      <name val="HGPｺﾞｼｯｸM"/>
      <family val="3"/>
      <charset val="128"/>
    </font>
    <font>
      <sz val="6"/>
      <name val="ＭＳ Ｐゴシック"/>
      <family val="3"/>
      <charset val="128"/>
    </font>
    <font>
      <sz val="14"/>
      <name val="HGPｺﾞｼｯｸM"/>
      <family val="3"/>
      <charset val="128"/>
    </font>
    <font>
      <sz val="12"/>
      <name val="HGPｺﾞｼｯｸM"/>
      <family val="3"/>
      <charset val="128"/>
    </font>
    <font>
      <sz val="18"/>
      <name val="HGPｺﾞｼｯｸM"/>
      <family val="3"/>
      <charset val="128"/>
    </font>
    <font>
      <sz val="16"/>
      <name val="HGPｺﾞｼｯｸM"/>
      <family val="3"/>
      <charset val="128"/>
    </font>
    <font>
      <sz val="16"/>
      <color rgb="FFFF0000"/>
      <name val="HGPｺﾞｼｯｸM"/>
      <family val="3"/>
      <charset val="128"/>
    </font>
    <font>
      <sz val="14"/>
      <color rgb="FFFF0000"/>
      <name val="HGPｺﾞｼｯｸM"/>
      <family val="3"/>
      <charset val="128"/>
    </font>
    <font>
      <sz val="11"/>
      <name val="ＭＳ Ｐゴシック"/>
      <family val="3"/>
      <charset val="128"/>
    </font>
    <font>
      <sz val="16"/>
      <name val="ＭＳ Ｐゴシック"/>
      <family val="3"/>
      <charset val="128"/>
    </font>
    <font>
      <sz val="20"/>
      <name val="ＭＳ Ｐゴシック"/>
      <family val="3"/>
      <charset val="128"/>
    </font>
    <font>
      <sz val="12"/>
      <name val="ＭＳ Ｐゴシック"/>
      <family val="3"/>
      <charset val="128"/>
    </font>
    <font>
      <sz val="28"/>
      <name val="HGPｺﾞｼｯｸM"/>
      <family val="3"/>
      <charset val="128"/>
    </font>
    <font>
      <b/>
      <sz val="10"/>
      <name val="HGPｺﾞｼｯｸM"/>
      <family val="3"/>
      <charset val="128"/>
    </font>
    <font>
      <b/>
      <sz val="18"/>
      <name val="HGPｺﾞｼｯｸM"/>
      <family val="3"/>
      <charset val="128"/>
    </font>
    <font>
      <b/>
      <sz val="18"/>
      <color rgb="FFFF0000"/>
      <name val="HGPｺﾞｼｯｸM"/>
      <family val="3"/>
      <charset val="128"/>
    </font>
  </fonts>
  <fills count="4">
    <fill>
      <patternFill patternType="none"/>
    </fill>
    <fill>
      <patternFill patternType="gray125"/>
    </fill>
    <fill>
      <patternFill patternType="solid">
        <fgColor rgb="FFFFB9B9"/>
        <bgColor indexed="64"/>
      </patternFill>
    </fill>
    <fill>
      <patternFill patternType="solid">
        <fgColor theme="8"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6" fontId="9" fillId="0" borderId="0" applyFont="0" applyFill="0" applyBorder="0" applyAlignment="0" applyProtection="0">
      <alignment vertical="center"/>
    </xf>
    <xf numFmtId="0" fontId="9" fillId="0" borderId="0">
      <alignment vertical="center"/>
    </xf>
    <xf numFmtId="6" fontId="9" fillId="0" borderId="0" applyFont="0" applyFill="0" applyBorder="0" applyAlignment="0" applyProtection="0">
      <alignment vertical="center"/>
    </xf>
  </cellStyleXfs>
  <cellXfs count="114">
    <xf numFmtId="0" fontId="0" fillId="0" borderId="0" xfId="0">
      <alignment vertical="center"/>
    </xf>
    <xf numFmtId="0" fontId="1" fillId="0" borderId="0" xfId="0" applyFont="1">
      <alignment vertical="center"/>
    </xf>
    <xf numFmtId="0" fontId="3" fillId="0" borderId="1" xfId="0" applyFont="1" applyBorder="1" applyAlignment="1">
      <alignment horizontal="center" vertical="center"/>
    </xf>
    <xf numFmtId="0" fontId="3" fillId="0" borderId="3" xfId="0" applyFont="1" applyBorder="1">
      <alignment vertical="center"/>
    </xf>
    <xf numFmtId="0" fontId="3" fillId="0" borderId="0" xfId="0" applyFont="1">
      <alignment vertical="center"/>
    </xf>
    <xf numFmtId="0" fontId="1" fillId="2" borderId="4" xfId="0" applyFont="1" applyFill="1" applyBorder="1">
      <alignment vertical="center"/>
    </xf>
    <xf numFmtId="0" fontId="7" fillId="0" borderId="0" xfId="0" applyFont="1">
      <alignment vertical="center"/>
    </xf>
    <xf numFmtId="0" fontId="3" fillId="0" borderId="6" xfId="0" applyFont="1" applyBorder="1">
      <alignment vertical="center"/>
    </xf>
    <xf numFmtId="0" fontId="9" fillId="0" borderId="0" xfId="2">
      <alignment vertical="center"/>
    </xf>
    <xf numFmtId="0" fontId="9" fillId="0" borderId="0" xfId="2" applyAlignment="1">
      <alignment horizontal="center" vertical="center"/>
    </xf>
    <xf numFmtId="6" fontId="10" fillId="0" borderId="0" xfId="3" applyFont="1" applyBorder="1" applyAlignment="1">
      <alignment vertical="center"/>
    </xf>
    <xf numFmtId="0" fontId="11" fillId="0" borderId="0" xfId="2" applyFont="1">
      <alignment vertical="center"/>
    </xf>
    <xf numFmtId="0" fontId="11" fillId="0" borderId="0" xfId="2" applyFont="1" applyAlignment="1">
      <alignment horizontal="center" vertical="center"/>
    </xf>
    <xf numFmtId="0" fontId="0" fillId="0" borderId="0" xfId="2" applyFont="1" applyAlignment="1">
      <alignment horizontal="center" vertical="center"/>
    </xf>
    <xf numFmtId="0" fontId="1" fillId="0" borderId="0" xfId="0" applyFont="1" applyAlignment="1">
      <alignment horizontal="center" vertical="center"/>
    </xf>
    <xf numFmtId="0" fontId="3" fillId="0" borderId="4" xfId="0" applyFont="1" applyBorder="1" applyAlignment="1">
      <alignment horizontal="left" vertical="center"/>
    </xf>
    <xf numFmtId="0" fontId="3" fillId="0" borderId="6" xfId="0" applyFont="1" applyBorder="1" applyAlignment="1">
      <alignment horizontal="center" vertical="center"/>
    </xf>
    <xf numFmtId="0" fontId="12" fillId="0" borderId="4" xfId="2" applyFont="1" applyBorder="1">
      <alignment vertical="center"/>
    </xf>
    <xf numFmtId="0" fontId="12" fillId="0" borderId="4" xfId="2" applyFont="1" applyBorder="1" applyAlignment="1">
      <alignment vertical="center" wrapText="1"/>
    </xf>
    <xf numFmtId="0" fontId="12" fillId="0" borderId="4" xfId="2" applyFont="1" applyBorder="1" applyAlignment="1">
      <alignment horizontal="center" vertical="center" wrapText="1"/>
    </xf>
    <xf numFmtId="0" fontId="12" fillId="0" borderId="0" xfId="2" applyFont="1">
      <alignment vertical="center"/>
    </xf>
    <xf numFmtId="0" fontId="12" fillId="0" borderId="4" xfId="2" applyFont="1" applyBorder="1" applyAlignment="1">
      <alignment horizontal="center" vertical="center"/>
    </xf>
    <xf numFmtId="6" fontId="12" fillId="3" borderId="4" xfId="3" applyFont="1" applyFill="1" applyBorder="1">
      <alignment vertical="center"/>
    </xf>
    <xf numFmtId="0" fontId="12" fillId="0" borderId="0" xfId="2" applyFont="1" applyAlignment="1">
      <alignment horizontal="center" vertical="center"/>
    </xf>
    <xf numFmtId="0" fontId="8" fillId="0" borderId="6" xfId="0" applyFont="1" applyBorder="1">
      <alignment vertical="center"/>
    </xf>
    <xf numFmtId="0" fontId="8" fillId="0" borderId="0" xfId="0" applyFont="1" applyAlignment="1">
      <alignment wrapText="1"/>
    </xf>
    <xf numFmtId="177" fontId="6" fillId="0" borderId="11" xfId="0" applyNumberFormat="1" applyFont="1" applyBorder="1" applyAlignment="1" applyProtection="1">
      <alignment horizontal="center" vertical="center"/>
      <protection hidden="1"/>
    </xf>
    <xf numFmtId="0" fontId="3" fillId="0" borderId="9" xfId="0" applyFont="1" applyBorder="1" applyAlignment="1">
      <alignment horizontal="left" vertical="center"/>
    </xf>
    <xf numFmtId="0" fontId="3" fillId="0" borderId="8" xfId="0" applyFont="1" applyBorder="1" applyAlignment="1">
      <alignment horizontal="left" vertical="center"/>
    </xf>
    <xf numFmtId="0" fontId="5"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177" fontId="6" fillId="0" borderId="0" xfId="0" applyNumberFormat="1" applyFont="1" applyAlignment="1" applyProtection="1">
      <alignment horizontal="center" vertical="center"/>
      <protection hidden="1"/>
    </xf>
    <xf numFmtId="0" fontId="4" fillId="0" borderId="0" xfId="0" applyFont="1" applyAlignment="1" applyProtection="1">
      <alignment horizontal="center" vertical="center" textRotation="255"/>
      <protection locked="0"/>
    </xf>
    <xf numFmtId="6" fontId="3" fillId="0" borderId="0" xfId="1" applyFont="1" applyBorder="1" applyAlignment="1" applyProtection="1">
      <alignment horizontal="center" vertical="center"/>
    </xf>
    <xf numFmtId="0" fontId="4" fillId="0" borderId="0" xfId="0" applyFont="1" applyAlignment="1" applyProtection="1">
      <alignment horizontal="center" vertical="center"/>
      <protection locked="0"/>
    </xf>
    <xf numFmtId="0" fontId="14" fillId="0" borderId="0" xfId="0" applyFont="1" applyAlignment="1">
      <alignment horizontal="center" vertical="center"/>
    </xf>
    <xf numFmtId="177" fontId="6" fillId="0" borderId="18" xfId="0" applyNumberFormat="1" applyFont="1" applyBorder="1" applyAlignment="1" applyProtection="1">
      <alignment horizontal="center" vertical="center"/>
      <protection hidden="1"/>
    </xf>
    <xf numFmtId="0" fontId="1" fillId="0" borderId="6" xfId="0" applyFont="1" applyBorder="1">
      <alignmen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178" fontId="1" fillId="0" borderId="0" xfId="0" applyNumberFormat="1" applyFont="1">
      <alignment vertical="center"/>
    </xf>
    <xf numFmtId="178" fontId="3" fillId="0" borderId="0" xfId="0" applyNumberFormat="1" applyFont="1">
      <alignment vertical="center"/>
    </xf>
    <xf numFmtId="178" fontId="8" fillId="0" borderId="6" xfId="0" applyNumberFormat="1" applyFont="1" applyBorder="1">
      <alignment vertical="center"/>
    </xf>
    <xf numFmtId="178" fontId="5" fillId="0" borderId="0" xfId="0" applyNumberFormat="1" applyFont="1" applyAlignment="1" applyProtection="1">
      <alignment horizontal="center" vertical="center"/>
      <protection locked="0"/>
    </xf>
    <xf numFmtId="6" fontId="3" fillId="0" borderId="0" xfId="0" applyNumberFormat="1" applyFont="1" applyAlignment="1" applyProtection="1">
      <alignment horizontal="center" vertical="center" wrapText="1"/>
      <protection hidden="1"/>
    </xf>
    <xf numFmtId="179" fontId="1" fillId="0" borderId="0" xfId="0" applyNumberFormat="1" applyFont="1">
      <alignment vertical="center"/>
    </xf>
    <xf numFmtId="179" fontId="3" fillId="0" borderId="0" xfId="0" applyNumberFormat="1" applyFont="1">
      <alignment vertical="center"/>
    </xf>
    <xf numFmtId="179" fontId="8" fillId="0" borderId="6" xfId="0" applyNumberFormat="1" applyFont="1" applyBorder="1">
      <alignment vertical="center"/>
    </xf>
    <xf numFmtId="179" fontId="5" fillId="0" borderId="0" xfId="0" applyNumberFormat="1" applyFont="1" applyAlignment="1" applyProtection="1">
      <alignment horizontal="center" vertical="center"/>
      <protection locked="0"/>
    </xf>
    <xf numFmtId="6" fontId="3" fillId="0" borderId="4" xfId="0" applyNumberFormat="1"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6" fontId="3" fillId="0" borderId="4" xfId="1" applyFont="1" applyBorder="1" applyAlignment="1" applyProtection="1">
      <alignment horizontal="center" vertical="center"/>
    </xf>
    <xf numFmtId="177" fontId="6" fillId="0" borderId="10" xfId="0" applyNumberFormat="1" applyFont="1" applyBorder="1" applyAlignment="1" applyProtection="1">
      <alignment horizontal="center" vertical="center"/>
      <protection hidden="1"/>
    </xf>
    <xf numFmtId="177" fontId="6" fillId="0" borderId="11" xfId="0" applyNumberFormat="1" applyFont="1" applyBorder="1" applyAlignment="1" applyProtection="1">
      <alignment horizontal="center" vertical="center"/>
      <protection hidden="1"/>
    </xf>
    <xf numFmtId="0" fontId="6"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textRotation="255"/>
      <protection locked="0"/>
    </xf>
    <xf numFmtId="178" fontId="5" fillId="0" borderId="4" xfId="0" applyNumberFormat="1" applyFont="1" applyBorder="1" applyAlignment="1" applyProtection="1">
      <alignment horizontal="center" vertical="center"/>
      <protection locked="0"/>
    </xf>
    <xf numFmtId="179" fontId="5" fillId="0" borderId="4" xfId="0" applyNumberFormat="1" applyFont="1" applyBorder="1" applyAlignment="1" applyProtection="1">
      <alignment horizontal="center" vertical="center"/>
      <protection locked="0"/>
    </xf>
    <xf numFmtId="0" fontId="3" fillId="0" borderId="7" xfId="0" applyFont="1" applyBorder="1" applyAlignment="1">
      <alignment horizontal="left" vertical="center"/>
    </xf>
    <xf numFmtId="0" fontId="3" fillId="0" borderId="10" xfId="0" applyFont="1" applyBorder="1" applyAlignment="1">
      <alignment horizontal="left" vertical="center"/>
    </xf>
    <xf numFmtId="6" fontId="3" fillId="0" borderId="19" xfId="1" applyFont="1" applyBorder="1" applyAlignment="1" applyProtection="1">
      <alignment horizontal="center" vertical="center"/>
    </xf>
    <xf numFmtId="6" fontId="3" fillId="0" borderId="17" xfId="1" applyFont="1" applyBorder="1" applyAlignment="1" applyProtection="1">
      <alignment horizontal="center" vertical="center"/>
    </xf>
    <xf numFmtId="0" fontId="5" fillId="0" borderId="4" xfId="0" applyFont="1" applyBorder="1" applyAlignment="1" applyProtection="1">
      <alignment horizontal="left" vertical="center"/>
      <protection locked="0"/>
    </xf>
    <xf numFmtId="176" fontId="6" fillId="0" borderId="7" xfId="0" applyNumberFormat="1" applyFont="1" applyBorder="1" applyAlignment="1" applyProtection="1">
      <alignment horizontal="center" vertical="center"/>
      <protection locked="0"/>
    </xf>
    <xf numFmtId="176" fontId="6" fillId="0" borderId="12" xfId="0" applyNumberFormat="1" applyFont="1" applyBorder="1" applyAlignment="1" applyProtection="1">
      <alignment horizontal="center" vertical="center"/>
      <protection locked="0"/>
    </xf>
    <xf numFmtId="0" fontId="14" fillId="0" borderId="13"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176" fontId="6" fillId="0" borderId="10" xfId="0" applyNumberFormat="1" applyFont="1" applyBorder="1" applyAlignment="1" applyProtection="1">
      <alignment horizontal="center" vertical="center"/>
      <protection locked="0"/>
    </xf>
    <xf numFmtId="176" fontId="6" fillId="0" borderId="11" xfId="0" applyNumberFormat="1"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protection locked="0"/>
    </xf>
    <xf numFmtId="0" fontId="4" fillId="0" borderId="5" xfId="0" applyFont="1" applyBorder="1" applyAlignment="1" applyProtection="1">
      <alignment horizontal="center" vertical="center" textRotation="255"/>
      <protection locked="0"/>
    </xf>
    <xf numFmtId="178" fontId="5" fillId="0" borderId="5" xfId="0" applyNumberFormat="1" applyFont="1" applyBorder="1" applyAlignment="1" applyProtection="1">
      <alignment horizontal="center" vertical="center"/>
      <protection locked="0"/>
    </xf>
    <xf numFmtId="179" fontId="5" fillId="0" borderId="5" xfId="0" applyNumberFormat="1" applyFont="1" applyBorder="1" applyAlignment="1" applyProtection="1">
      <alignment horizontal="center" vertical="center"/>
      <protection locked="0"/>
    </xf>
    <xf numFmtId="0" fontId="3" fillId="0" borderId="9" xfId="0" applyFont="1" applyBorder="1" applyAlignment="1">
      <alignment horizontal="left" vertical="center"/>
    </xf>
    <xf numFmtId="0" fontId="3" fillId="0" borderId="8" xfId="0" applyFont="1" applyBorder="1" applyAlignment="1">
      <alignment horizontal="left" vertical="center"/>
    </xf>
    <xf numFmtId="6" fontId="3" fillId="0" borderId="5" xfId="1" applyFont="1" applyBorder="1" applyAlignment="1" applyProtection="1">
      <alignment horizontal="center" vertical="center"/>
    </xf>
    <xf numFmtId="6" fontId="3" fillId="0" borderId="7" xfId="1" applyFont="1" applyBorder="1" applyAlignment="1" applyProtection="1">
      <alignment horizontal="center" vertical="center"/>
    </xf>
    <xf numFmtId="0" fontId="5" fillId="0" borderId="5" xfId="0" applyFont="1" applyBorder="1" applyAlignment="1" applyProtection="1">
      <alignment horizontal="left" vertical="center"/>
      <protection locked="0"/>
    </xf>
    <xf numFmtId="0" fontId="6" fillId="0" borderId="7" xfId="0" applyFont="1" applyBorder="1" applyAlignment="1" applyProtection="1">
      <alignment horizontal="center" vertical="center"/>
      <protection locked="0"/>
    </xf>
    <xf numFmtId="0" fontId="8" fillId="0" borderId="0" xfId="0" applyFont="1" applyAlignment="1">
      <alignment horizontal="left" wrapText="1"/>
    </xf>
    <xf numFmtId="0" fontId="8" fillId="0" borderId="6" xfId="0" applyFont="1" applyBorder="1" applyAlignment="1">
      <alignment horizontal="left" wrapText="1"/>
    </xf>
    <xf numFmtId="0" fontId="13" fillId="0" borderId="0" xfId="0" applyFont="1" applyAlignment="1">
      <alignment horizontal="right" vertical="center"/>
    </xf>
    <xf numFmtId="0" fontId="13" fillId="0" borderId="0" xfId="0" applyFont="1" applyAlignment="1">
      <alignment horizontal="center" vertical="center"/>
    </xf>
    <xf numFmtId="0" fontId="3" fillId="0" borderId="2" xfId="0" applyFont="1" applyBorder="1" applyAlignment="1" applyProtection="1">
      <alignment horizontal="left" vertical="center"/>
      <protection locked="0"/>
    </xf>
    <xf numFmtId="0" fontId="15" fillId="0" borderId="0" xfId="0" applyFont="1">
      <alignment vertical="center"/>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6" fontId="15" fillId="0" borderId="0" xfId="1" applyFont="1" applyBorder="1" applyAlignment="1" applyProtection="1">
      <alignment horizontal="center" vertical="center"/>
    </xf>
    <xf numFmtId="0" fontId="16" fillId="0" borderId="6" xfId="0" applyFont="1" applyBorder="1">
      <alignment vertical="center"/>
    </xf>
    <xf numFmtId="0" fontId="15" fillId="0" borderId="6" xfId="0" applyFont="1" applyBorder="1">
      <alignment vertical="center"/>
    </xf>
    <xf numFmtId="0" fontId="15" fillId="0" borderId="14"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6" fillId="0" borderId="0" xfId="0" applyFont="1">
      <alignment vertical="center"/>
    </xf>
    <xf numFmtId="0" fontId="7" fillId="0" borderId="6" xfId="0" applyFont="1" applyBorder="1" applyAlignment="1">
      <alignment horizontal="right" vertical="center"/>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0" xfId="0" applyFont="1" applyAlignment="1" applyProtection="1">
      <alignment horizontal="right" vertical="center" wrapText="1"/>
      <protection locked="0"/>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wrapText="1"/>
    </xf>
    <xf numFmtId="178" fontId="3" fillId="0" borderId="4" xfId="0" applyNumberFormat="1" applyFont="1" applyBorder="1" applyAlignment="1">
      <alignment horizontal="center" vertical="center"/>
    </xf>
    <xf numFmtId="179" fontId="3" fillId="0" borderId="4" xfId="0" applyNumberFormat="1" applyFont="1" applyBorder="1" applyAlignment="1">
      <alignment horizontal="center" vertical="center" wrapText="1"/>
    </xf>
  </cellXfs>
  <cellStyles count="4">
    <cellStyle name="通貨" xfId="1" builtinId="7"/>
    <cellStyle name="通貨 2" xfId="3" xr:uid="{00000000-0005-0000-0000-000001000000}"/>
    <cellStyle name="標準" xfId="0" builtinId="0"/>
    <cellStyle name="標準 2" xfId="2" xr:uid="{00000000-0005-0000-0000-000003000000}"/>
  </cellStyles>
  <dxfs count="2">
    <dxf>
      <fill>
        <patternFill>
          <bgColor rgb="FFFFB9B9"/>
        </patternFill>
      </fill>
    </dxf>
    <dxf>
      <fill>
        <patternFill>
          <bgColor rgb="FFFFB9B9"/>
        </patternFill>
      </fill>
    </dxf>
  </dxfs>
  <tableStyles count="0" defaultTableStyle="TableStyleMedium2" defaultPivotStyle="PivotStyleLight16"/>
  <colors>
    <mruColors>
      <color rgb="FFFF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81"/>
  <sheetViews>
    <sheetView showGridLines="0" tabSelected="1" zoomScale="75" zoomScaleNormal="75" workbookViewId="0">
      <selection activeCell="C4" sqref="C4:H4"/>
    </sheetView>
  </sheetViews>
  <sheetFormatPr defaultColWidth="9" defaultRowHeight="21" x14ac:dyDescent="0.2"/>
  <cols>
    <col min="1" max="1" width="5.109375" style="1" customWidth="1"/>
    <col min="2" max="2" width="23.6640625" style="1" customWidth="1"/>
    <col min="3" max="3" width="15.77734375" style="1" customWidth="1"/>
    <col min="4" max="4" width="3" style="1" customWidth="1"/>
    <col min="5" max="5" width="15.77734375" style="1" customWidth="1"/>
    <col min="6" max="6" width="9.6640625" style="1" customWidth="1"/>
    <col min="7" max="7" width="2.77734375" style="14" customWidth="1"/>
    <col min="8" max="8" width="8.33203125" style="1" customWidth="1"/>
    <col min="9" max="9" width="5" style="93" customWidth="1"/>
    <col min="10" max="10" width="21.77734375" style="1" customWidth="1"/>
    <col min="11" max="11" width="5" style="93" customWidth="1"/>
    <col min="12" max="12" width="22.21875" style="1" customWidth="1"/>
    <col min="13" max="13" width="5" style="93" customWidth="1"/>
    <col min="14" max="14" width="24.33203125" style="1" customWidth="1"/>
    <col min="15" max="15" width="7.109375" style="1" customWidth="1"/>
    <col min="16" max="16" width="14.109375" style="40" customWidth="1"/>
    <col min="17" max="17" width="14.109375" style="45" customWidth="1"/>
    <col min="18" max="18" width="29.77734375" style="101" customWidth="1"/>
    <col min="19" max="19" width="16.44140625" style="1" customWidth="1"/>
    <col min="20" max="16384" width="9" style="1"/>
  </cols>
  <sheetData>
    <row r="1" spans="2:19" ht="50.25" customHeight="1" x14ac:dyDescent="0.2">
      <c r="B1" s="91" t="s">
        <v>34</v>
      </c>
      <c r="C1" s="91"/>
      <c r="D1" s="91"/>
      <c r="E1" s="91"/>
      <c r="F1" s="91"/>
      <c r="G1" s="91"/>
      <c r="H1" s="91"/>
      <c r="I1" s="91"/>
      <c r="J1" s="91"/>
      <c r="K1" s="91"/>
      <c r="L1" s="91"/>
      <c r="M1" s="91"/>
      <c r="N1" s="91"/>
      <c r="O1" s="91"/>
      <c r="P1" s="91"/>
      <c r="Q1" s="91"/>
      <c r="R1" s="91"/>
      <c r="S1" s="25" t="s">
        <v>37</v>
      </c>
    </row>
    <row r="2" spans="2:19" ht="18.75" customHeight="1" x14ac:dyDescent="0.2">
      <c r="F2" s="5"/>
      <c r="G2" s="6" t="s">
        <v>12</v>
      </c>
      <c r="S2" s="88" t="s">
        <v>38</v>
      </c>
    </row>
    <row r="3" spans="2:19" ht="14.25" customHeight="1" thickBot="1" x14ac:dyDescent="0.25">
      <c r="S3" s="88"/>
    </row>
    <row r="4" spans="2:19" ht="31.5" customHeight="1" thickBot="1" x14ac:dyDescent="0.25">
      <c r="B4" s="2" t="s">
        <v>0</v>
      </c>
      <c r="C4" s="92"/>
      <c r="D4" s="92"/>
      <c r="E4" s="92"/>
      <c r="F4" s="92"/>
      <c r="G4" s="92"/>
      <c r="H4" s="92"/>
      <c r="I4" s="3" t="s">
        <v>1</v>
      </c>
      <c r="J4" s="4"/>
      <c r="L4" s="4"/>
      <c r="N4" s="4"/>
      <c r="O4" s="4"/>
      <c r="P4" s="41"/>
      <c r="Q4" s="46"/>
      <c r="S4" s="88"/>
    </row>
    <row r="5" spans="2:19" x14ac:dyDescent="0.2">
      <c r="F5" s="7"/>
      <c r="G5" s="16"/>
      <c r="H5" s="7"/>
      <c r="J5" s="24" t="s">
        <v>13</v>
      </c>
      <c r="K5" s="97"/>
      <c r="L5" s="24"/>
      <c r="M5" s="97"/>
      <c r="N5" s="24"/>
      <c r="O5" s="24"/>
      <c r="P5" s="42"/>
      <c r="Q5" s="47"/>
      <c r="R5" s="102"/>
      <c r="S5" s="89"/>
    </row>
    <row r="6" spans="2:19" s="4" customFormat="1" ht="37.5" customHeight="1" x14ac:dyDescent="0.2">
      <c r="B6" s="106" t="s">
        <v>2</v>
      </c>
      <c r="C6" s="107" t="s">
        <v>3</v>
      </c>
      <c r="D6" s="108"/>
      <c r="E6" s="108"/>
      <c r="F6" s="109" t="s">
        <v>4</v>
      </c>
      <c r="G6" s="110"/>
      <c r="H6" s="111" t="s">
        <v>5</v>
      </c>
      <c r="I6" s="108" t="s">
        <v>36</v>
      </c>
      <c r="J6" s="108"/>
      <c r="K6" s="108"/>
      <c r="L6" s="108"/>
      <c r="M6" s="108"/>
      <c r="N6" s="108"/>
      <c r="O6" s="106" t="s">
        <v>6</v>
      </c>
      <c r="P6" s="112" t="s">
        <v>7</v>
      </c>
      <c r="Q6" s="113" t="s">
        <v>35</v>
      </c>
      <c r="R6" s="106" t="s">
        <v>8</v>
      </c>
      <c r="S6" s="111" t="s">
        <v>39</v>
      </c>
    </row>
    <row r="7" spans="2:19" ht="18" customHeight="1" x14ac:dyDescent="0.2">
      <c r="B7" s="62"/>
      <c r="C7" s="63"/>
      <c r="D7" s="65" t="s">
        <v>10</v>
      </c>
      <c r="E7" s="68"/>
      <c r="F7" s="70"/>
      <c r="G7" s="52" t="str">
        <f>IF(F7&lt;&gt;"","日","")</f>
        <v/>
      </c>
      <c r="H7" s="54"/>
      <c r="I7" s="94"/>
      <c r="J7" s="15" t="s">
        <v>18</v>
      </c>
      <c r="K7" s="94"/>
      <c r="L7" s="15" t="s">
        <v>23</v>
      </c>
      <c r="M7" s="94"/>
      <c r="N7" s="15" t="s">
        <v>24</v>
      </c>
      <c r="O7" s="55"/>
      <c r="P7" s="56"/>
      <c r="Q7" s="57"/>
      <c r="R7" s="103"/>
      <c r="S7" s="49" t="str">
        <f>IF(B7&lt;&gt;"",SUM(I8:N8,I12:N12,I14:N14,I10:N10,I16:N16,I18:N18),"")</f>
        <v/>
      </c>
    </row>
    <row r="8" spans="2:19" ht="18" hidden="1" customHeight="1" x14ac:dyDescent="0.2">
      <c r="B8" s="62"/>
      <c r="C8" s="64"/>
      <c r="D8" s="66"/>
      <c r="E8" s="69"/>
      <c r="F8" s="70"/>
      <c r="G8" s="53"/>
      <c r="H8" s="54"/>
      <c r="I8" s="51" t="str">
        <f ca="1">IF(I7="〇",VLOOKUP($F7,INDIRECT($H7),2,FALSE),"")</f>
        <v/>
      </c>
      <c r="J8" s="51"/>
      <c r="K8" s="51" t="str">
        <f ca="1">IF(K7="〇",VLOOKUP($F7,INDIRECT($H7),3,FALSE),"")</f>
        <v/>
      </c>
      <c r="L8" s="51"/>
      <c r="M8" s="51" t="str">
        <f ca="1">IF(M7="〇",VLOOKUP($F7,INDIRECT($H7),4,FALSE),"")</f>
        <v/>
      </c>
      <c r="N8" s="51"/>
      <c r="O8" s="55"/>
      <c r="P8" s="56"/>
      <c r="Q8" s="57"/>
      <c r="R8" s="103"/>
      <c r="S8" s="50"/>
    </row>
    <row r="9" spans="2:19" ht="18" customHeight="1" x14ac:dyDescent="0.2">
      <c r="B9" s="62"/>
      <c r="C9" s="64"/>
      <c r="D9" s="66"/>
      <c r="E9" s="69"/>
      <c r="F9" s="70"/>
      <c r="G9" s="53"/>
      <c r="H9" s="54"/>
      <c r="I9" s="94"/>
      <c r="J9" s="15" t="s">
        <v>11</v>
      </c>
      <c r="K9" s="94"/>
      <c r="L9" s="15" t="s">
        <v>28</v>
      </c>
      <c r="M9" s="94"/>
      <c r="N9" s="15" t="s">
        <v>29</v>
      </c>
      <c r="O9" s="55"/>
      <c r="P9" s="56"/>
      <c r="Q9" s="57"/>
      <c r="R9" s="103"/>
      <c r="S9" s="50"/>
    </row>
    <row r="10" spans="2:19" ht="18" hidden="1" customHeight="1" x14ac:dyDescent="0.2">
      <c r="B10" s="62"/>
      <c r="C10" s="64"/>
      <c r="D10" s="66"/>
      <c r="E10" s="69"/>
      <c r="F10" s="70"/>
      <c r="G10" s="53"/>
      <c r="H10" s="54"/>
      <c r="I10" s="51" t="str">
        <f ca="1">IF(I9="〇",VLOOKUP($F7,INDIRECT($H7),5,FALSE),"")</f>
        <v/>
      </c>
      <c r="J10" s="51"/>
      <c r="K10" s="51" t="str">
        <f ca="1">IF(K9="〇",VLOOKUP($F7,INDIRECT($H7),5,FALSE),"")</f>
        <v/>
      </c>
      <c r="L10" s="51"/>
      <c r="M10" s="51" t="str">
        <f ca="1">IF(M9="〇",VLOOKUP($F7,INDIRECT($H7),4,FALSE),"")</f>
        <v/>
      </c>
      <c r="N10" s="51"/>
      <c r="O10" s="55"/>
      <c r="P10" s="56"/>
      <c r="Q10" s="57"/>
      <c r="R10" s="103"/>
      <c r="S10" s="50"/>
    </row>
    <row r="11" spans="2:19" ht="18" customHeight="1" x14ac:dyDescent="0.2">
      <c r="B11" s="62"/>
      <c r="C11" s="64"/>
      <c r="D11" s="66"/>
      <c r="E11" s="69"/>
      <c r="F11" s="70"/>
      <c r="G11" s="53"/>
      <c r="H11" s="54"/>
      <c r="I11" s="94"/>
      <c r="J11" s="15" t="s">
        <v>19</v>
      </c>
      <c r="K11" s="94"/>
      <c r="L11" s="15" t="s">
        <v>20</v>
      </c>
      <c r="M11" s="94"/>
      <c r="N11" s="15" t="s">
        <v>25</v>
      </c>
      <c r="O11" s="55"/>
      <c r="P11" s="56"/>
      <c r="Q11" s="57"/>
      <c r="R11" s="103"/>
      <c r="S11" s="50"/>
    </row>
    <row r="12" spans="2:19" ht="18" hidden="1" customHeight="1" x14ac:dyDescent="0.2">
      <c r="B12" s="62"/>
      <c r="C12" s="64"/>
      <c r="D12" s="66"/>
      <c r="E12" s="69"/>
      <c r="F12" s="70"/>
      <c r="G12" s="53"/>
      <c r="H12" s="54"/>
      <c r="I12" s="51" t="str">
        <f ca="1">IF(I11="〇",VLOOKUP($F7,INDIRECT($H7),2,FALSE),"")</f>
        <v/>
      </c>
      <c r="J12" s="51"/>
      <c r="K12" s="51" t="str">
        <f ca="1">IF(K11="〇",VLOOKUP($F7,INDIRECT($H7),2,FALSE),"")</f>
        <v/>
      </c>
      <c r="L12" s="51"/>
      <c r="M12" s="51" t="str">
        <f ca="1">IF(M11="〇",VLOOKUP($F7,INDIRECT($H7),4,FALSE),"")</f>
        <v/>
      </c>
      <c r="N12" s="51"/>
      <c r="O12" s="55"/>
      <c r="P12" s="56"/>
      <c r="Q12" s="57"/>
      <c r="R12" s="103"/>
      <c r="S12" s="50"/>
    </row>
    <row r="13" spans="2:19" ht="18" customHeight="1" x14ac:dyDescent="0.2">
      <c r="B13" s="62"/>
      <c r="C13" s="71"/>
      <c r="D13" s="66"/>
      <c r="E13" s="74"/>
      <c r="F13" s="70"/>
      <c r="G13" s="53"/>
      <c r="H13" s="54"/>
      <c r="I13" s="94"/>
      <c r="J13" s="15" t="s">
        <v>22</v>
      </c>
      <c r="K13" s="94"/>
      <c r="L13" s="15" t="s">
        <v>21</v>
      </c>
      <c r="M13" s="94"/>
      <c r="N13" s="15" t="s">
        <v>27</v>
      </c>
      <c r="O13" s="55"/>
      <c r="P13" s="56"/>
      <c r="Q13" s="57"/>
      <c r="R13" s="103"/>
      <c r="S13" s="50"/>
    </row>
    <row r="14" spans="2:19" ht="18" hidden="1" customHeight="1" x14ac:dyDescent="0.2">
      <c r="B14" s="62"/>
      <c r="C14" s="72"/>
      <c r="D14" s="66"/>
      <c r="E14" s="75"/>
      <c r="F14" s="70"/>
      <c r="G14" s="53"/>
      <c r="H14" s="54"/>
      <c r="I14" s="51" t="str">
        <f ca="1">IF(I13="〇",VLOOKUP($F7,INDIRECT($H7),3,FALSE),"")</f>
        <v/>
      </c>
      <c r="J14" s="51"/>
      <c r="K14" s="51" t="str">
        <f ca="1">IF(K13="〇",VLOOKUP($F7,INDIRECT($H7),3,FALSE),"")</f>
        <v/>
      </c>
      <c r="L14" s="51"/>
      <c r="M14" s="51" t="str">
        <f ca="1">IF(M13="〇",VLOOKUP($F7,INDIRECT($H7),6,FALSE),"")</f>
        <v/>
      </c>
      <c r="N14" s="51"/>
      <c r="O14" s="55"/>
      <c r="P14" s="56"/>
      <c r="Q14" s="57"/>
      <c r="R14" s="103"/>
      <c r="S14" s="50"/>
    </row>
    <row r="15" spans="2:19" ht="18" customHeight="1" x14ac:dyDescent="0.2">
      <c r="B15" s="62"/>
      <c r="C15" s="72"/>
      <c r="D15" s="66"/>
      <c r="E15" s="75"/>
      <c r="F15" s="70"/>
      <c r="G15" s="53"/>
      <c r="H15" s="54"/>
      <c r="I15" s="94"/>
      <c r="J15" s="15" t="s">
        <v>26</v>
      </c>
      <c r="K15" s="94"/>
      <c r="L15" s="15" t="s">
        <v>9</v>
      </c>
      <c r="M15" s="94"/>
      <c r="N15" s="15" t="s">
        <v>14</v>
      </c>
      <c r="O15" s="55"/>
      <c r="P15" s="56"/>
      <c r="Q15" s="57"/>
      <c r="R15" s="103"/>
      <c r="S15" s="50"/>
    </row>
    <row r="16" spans="2:19" ht="18" hidden="1" customHeight="1" x14ac:dyDescent="0.2">
      <c r="B16" s="62"/>
      <c r="C16" s="72"/>
      <c r="D16" s="66"/>
      <c r="E16" s="75"/>
      <c r="F16" s="70"/>
      <c r="G16" s="53"/>
      <c r="H16" s="54"/>
      <c r="I16" s="51" t="str">
        <f ca="1">IF(I15="〇",VLOOKUP($F7,INDIRECT($H7),6,FALSE),"")</f>
        <v/>
      </c>
      <c r="J16" s="51"/>
      <c r="K16" s="51" t="str">
        <f ca="1">IF(K15="〇",VLOOKUP($F7,INDIRECT($H7),6,FALSE),"")</f>
        <v/>
      </c>
      <c r="L16" s="51"/>
      <c r="M16" s="51" t="str">
        <f ca="1">IF(M15="〇",VLOOKUP($F7,INDIRECT($H7),6,FALSE),"")</f>
        <v/>
      </c>
      <c r="N16" s="51"/>
      <c r="O16" s="55"/>
      <c r="P16" s="56"/>
      <c r="Q16" s="57"/>
      <c r="R16" s="103"/>
      <c r="S16" s="50"/>
    </row>
    <row r="17" spans="2:19" ht="18" customHeight="1" x14ac:dyDescent="0.2">
      <c r="B17" s="62"/>
      <c r="C17" s="72"/>
      <c r="D17" s="66"/>
      <c r="E17" s="75"/>
      <c r="F17" s="70"/>
      <c r="G17" s="53"/>
      <c r="H17" s="54"/>
      <c r="I17" s="94"/>
      <c r="J17" s="82" t="s">
        <v>40</v>
      </c>
      <c r="K17" s="83"/>
      <c r="L17" s="27"/>
      <c r="M17" s="99"/>
      <c r="N17" s="28"/>
      <c r="O17" s="55"/>
      <c r="P17" s="56"/>
      <c r="Q17" s="57"/>
      <c r="R17" s="103"/>
      <c r="S17" s="50"/>
    </row>
    <row r="18" spans="2:19" ht="15" hidden="1" customHeight="1" x14ac:dyDescent="0.2">
      <c r="B18" s="86"/>
      <c r="C18" s="72"/>
      <c r="D18" s="67"/>
      <c r="E18" s="75"/>
      <c r="F18" s="87"/>
      <c r="G18" s="26"/>
      <c r="H18" s="78"/>
      <c r="I18" s="84" t="str">
        <f ca="1">IF(I17="〇",VLOOKUP($F7,INDIRECT($H7),7,FALSE),"")</f>
        <v/>
      </c>
      <c r="J18" s="85"/>
      <c r="O18" s="79"/>
      <c r="P18" s="80"/>
      <c r="Q18" s="81"/>
      <c r="R18" s="104"/>
      <c r="S18" s="77"/>
    </row>
    <row r="19" spans="2:19" ht="18" customHeight="1" x14ac:dyDescent="0.2">
      <c r="B19" s="62"/>
      <c r="C19" s="63"/>
      <c r="D19" s="65" t="s">
        <v>10</v>
      </c>
      <c r="E19" s="68"/>
      <c r="F19" s="70"/>
      <c r="G19" s="52" t="str">
        <f>IF(F19&lt;&gt;"","日","")</f>
        <v/>
      </c>
      <c r="H19" s="54"/>
      <c r="I19" s="94"/>
      <c r="J19" s="15" t="s">
        <v>18</v>
      </c>
      <c r="K19" s="94"/>
      <c r="L19" s="15" t="s">
        <v>23</v>
      </c>
      <c r="M19" s="94"/>
      <c r="N19" s="15" t="s">
        <v>24</v>
      </c>
      <c r="O19" s="55"/>
      <c r="P19" s="56"/>
      <c r="Q19" s="57"/>
      <c r="R19" s="103"/>
      <c r="S19" s="49" t="str">
        <f>IF(B19&lt;&gt;"",SUM(I20:N20,I24:N24,I26:N26,I22:N22,I28:N28,I30:N30),"")</f>
        <v/>
      </c>
    </row>
    <row r="20" spans="2:19" ht="18" hidden="1" customHeight="1" x14ac:dyDescent="0.2">
      <c r="B20" s="62"/>
      <c r="C20" s="64"/>
      <c r="D20" s="66"/>
      <c r="E20" s="69"/>
      <c r="F20" s="70"/>
      <c r="G20" s="53"/>
      <c r="H20" s="54"/>
      <c r="I20" s="51" t="str">
        <f ca="1">IF(I19="〇",VLOOKUP($F19,INDIRECT($H19),2,FALSE),"")</f>
        <v/>
      </c>
      <c r="J20" s="51"/>
      <c r="K20" s="51" t="str">
        <f ca="1">IF(K19="〇",VLOOKUP($F19,INDIRECT($H19),3,FALSE),"")</f>
        <v/>
      </c>
      <c r="L20" s="51"/>
      <c r="M20" s="51" t="str">
        <f ca="1">IF(M19="〇",VLOOKUP($F19,INDIRECT($H19),4,FALSE),"")</f>
        <v/>
      </c>
      <c r="N20" s="51"/>
      <c r="O20" s="55"/>
      <c r="P20" s="56"/>
      <c r="Q20" s="57"/>
      <c r="R20" s="103"/>
      <c r="S20" s="50"/>
    </row>
    <row r="21" spans="2:19" ht="18" customHeight="1" x14ac:dyDescent="0.2">
      <c r="B21" s="62"/>
      <c r="C21" s="64"/>
      <c r="D21" s="66"/>
      <c r="E21" s="69"/>
      <c r="F21" s="70"/>
      <c r="G21" s="53"/>
      <c r="H21" s="54"/>
      <c r="I21" s="94"/>
      <c r="J21" s="15" t="s">
        <v>11</v>
      </c>
      <c r="K21" s="94"/>
      <c r="L21" s="15" t="s">
        <v>28</v>
      </c>
      <c r="M21" s="94"/>
      <c r="N21" s="15" t="s">
        <v>29</v>
      </c>
      <c r="O21" s="55"/>
      <c r="P21" s="56"/>
      <c r="Q21" s="57"/>
      <c r="R21" s="103"/>
      <c r="S21" s="50"/>
    </row>
    <row r="22" spans="2:19" ht="18" hidden="1" customHeight="1" x14ac:dyDescent="0.2">
      <c r="B22" s="62"/>
      <c r="C22" s="64"/>
      <c r="D22" s="66"/>
      <c r="E22" s="69"/>
      <c r="F22" s="70"/>
      <c r="G22" s="53"/>
      <c r="H22" s="54"/>
      <c r="I22" s="51" t="str">
        <f ca="1">IF(I21="〇",VLOOKUP($F19,INDIRECT($H19),5,FALSE),"")</f>
        <v/>
      </c>
      <c r="J22" s="51"/>
      <c r="K22" s="51" t="str">
        <f ca="1">IF(K21="〇",VLOOKUP($F19,INDIRECT($H19),5,FALSE),"")</f>
        <v/>
      </c>
      <c r="L22" s="51"/>
      <c r="M22" s="51" t="str">
        <f ca="1">IF(M21="〇",VLOOKUP($F19,INDIRECT($H19),4,FALSE),"")</f>
        <v/>
      </c>
      <c r="N22" s="51"/>
      <c r="O22" s="55"/>
      <c r="P22" s="56"/>
      <c r="Q22" s="57"/>
      <c r="R22" s="103"/>
      <c r="S22" s="50"/>
    </row>
    <row r="23" spans="2:19" ht="18" customHeight="1" x14ac:dyDescent="0.2">
      <c r="B23" s="62"/>
      <c r="C23" s="64"/>
      <c r="D23" s="66"/>
      <c r="E23" s="69"/>
      <c r="F23" s="70"/>
      <c r="G23" s="53"/>
      <c r="H23" s="54"/>
      <c r="I23" s="94"/>
      <c r="J23" s="15" t="s">
        <v>19</v>
      </c>
      <c r="K23" s="94"/>
      <c r="L23" s="15" t="s">
        <v>20</v>
      </c>
      <c r="M23" s="94"/>
      <c r="N23" s="15" t="s">
        <v>25</v>
      </c>
      <c r="O23" s="55"/>
      <c r="P23" s="56"/>
      <c r="Q23" s="57"/>
      <c r="R23" s="103"/>
      <c r="S23" s="50"/>
    </row>
    <row r="24" spans="2:19" ht="18" hidden="1" customHeight="1" x14ac:dyDescent="0.2">
      <c r="B24" s="62"/>
      <c r="C24" s="64"/>
      <c r="D24" s="66"/>
      <c r="E24" s="69"/>
      <c r="F24" s="70"/>
      <c r="G24" s="53"/>
      <c r="H24" s="54"/>
      <c r="I24" s="51" t="str">
        <f ca="1">IF(I23="〇",VLOOKUP($F19,INDIRECT($H19),2,FALSE),"")</f>
        <v/>
      </c>
      <c r="J24" s="51"/>
      <c r="K24" s="51" t="str">
        <f ca="1">IF(K23="〇",VLOOKUP($F19,INDIRECT($H19),2,FALSE),"")</f>
        <v/>
      </c>
      <c r="L24" s="51"/>
      <c r="M24" s="51" t="str">
        <f ca="1">IF(M23="〇",VLOOKUP($F19,INDIRECT($H19),4,FALSE),"")</f>
        <v/>
      </c>
      <c r="N24" s="51"/>
      <c r="O24" s="55"/>
      <c r="P24" s="56"/>
      <c r="Q24" s="57"/>
      <c r="R24" s="103"/>
      <c r="S24" s="50"/>
    </row>
    <row r="25" spans="2:19" ht="18" customHeight="1" x14ac:dyDescent="0.2">
      <c r="B25" s="62"/>
      <c r="C25" s="71"/>
      <c r="D25" s="66"/>
      <c r="E25" s="74"/>
      <c r="F25" s="70"/>
      <c r="G25" s="53"/>
      <c r="H25" s="54"/>
      <c r="I25" s="94"/>
      <c r="J25" s="15" t="s">
        <v>22</v>
      </c>
      <c r="K25" s="94"/>
      <c r="L25" s="15" t="s">
        <v>21</v>
      </c>
      <c r="M25" s="94"/>
      <c r="N25" s="15" t="s">
        <v>27</v>
      </c>
      <c r="O25" s="55"/>
      <c r="P25" s="56"/>
      <c r="Q25" s="57"/>
      <c r="R25" s="103"/>
      <c r="S25" s="50"/>
    </row>
    <row r="26" spans="2:19" ht="18" hidden="1" customHeight="1" x14ac:dyDescent="0.2">
      <c r="B26" s="62"/>
      <c r="C26" s="72"/>
      <c r="D26" s="66"/>
      <c r="E26" s="75"/>
      <c r="F26" s="70"/>
      <c r="G26" s="53"/>
      <c r="H26" s="54"/>
      <c r="I26" s="51" t="str">
        <f ca="1">IF(I25="〇",VLOOKUP($F19,INDIRECT($H19),3,FALSE),"")</f>
        <v/>
      </c>
      <c r="J26" s="51"/>
      <c r="K26" s="51" t="str">
        <f ca="1">IF(K25="〇",VLOOKUP($F19,INDIRECT($H19),3,FALSE),"")</f>
        <v/>
      </c>
      <c r="L26" s="51"/>
      <c r="M26" s="51" t="str">
        <f ca="1">IF(M25="〇",VLOOKUP($F19,INDIRECT($H19),6,FALSE),"")</f>
        <v/>
      </c>
      <c r="N26" s="51"/>
      <c r="O26" s="55"/>
      <c r="P26" s="56"/>
      <c r="Q26" s="57"/>
      <c r="R26" s="103"/>
      <c r="S26" s="50"/>
    </row>
    <row r="27" spans="2:19" ht="18" customHeight="1" x14ac:dyDescent="0.2">
      <c r="B27" s="62"/>
      <c r="C27" s="72"/>
      <c r="D27" s="66"/>
      <c r="E27" s="75"/>
      <c r="F27" s="70"/>
      <c r="G27" s="53"/>
      <c r="H27" s="54"/>
      <c r="I27" s="94"/>
      <c r="J27" s="15" t="s">
        <v>26</v>
      </c>
      <c r="K27" s="94"/>
      <c r="L27" s="15" t="s">
        <v>9</v>
      </c>
      <c r="M27" s="94"/>
      <c r="N27" s="15" t="s">
        <v>14</v>
      </c>
      <c r="O27" s="55"/>
      <c r="P27" s="56"/>
      <c r="Q27" s="57"/>
      <c r="R27" s="103"/>
      <c r="S27" s="50"/>
    </row>
    <row r="28" spans="2:19" ht="18" hidden="1" customHeight="1" x14ac:dyDescent="0.2">
      <c r="B28" s="62"/>
      <c r="C28" s="72"/>
      <c r="D28" s="66"/>
      <c r="E28" s="75"/>
      <c r="F28" s="70"/>
      <c r="G28" s="53"/>
      <c r="H28" s="54"/>
      <c r="I28" s="51" t="str">
        <f ca="1">IF(I27="〇",VLOOKUP($F19,INDIRECT($H19),6,FALSE),"")</f>
        <v/>
      </c>
      <c r="J28" s="51"/>
      <c r="K28" s="51" t="str">
        <f ca="1">IF(K27="〇",VLOOKUP($F19,INDIRECT($H19),6,FALSE),"")</f>
        <v/>
      </c>
      <c r="L28" s="51"/>
      <c r="M28" s="51" t="str">
        <f ca="1">IF(M27="〇",VLOOKUP($F19,INDIRECT($H19),6,FALSE),"")</f>
        <v/>
      </c>
      <c r="N28" s="51"/>
      <c r="O28" s="55"/>
      <c r="P28" s="56"/>
      <c r="Q28" s="57"/>
      <c r="R28" s="103"/>
      <c r="S28" s="50"/>
    </row>
    <row r="29" spans="2:19" ht="18" customHeight="1" x14ac:dyDescent="0.2">
      <c r="B29" s="62"/>
      <c r="C29" s="72"/>
      <c r="D29" s="66"/>
      <c r="E29" s="75"/>
      <c r="F29" s="70"/>
      <c r="G29" s="53"/>
      <c r="H29" s="54"/>
      <c r="I29" s="94"/>
      <c r="J29" s="82" t="s">
        <v>40</v>
      </c>
      <c r="K29" s="83"/>
      <c r="L29" s="27"/>
      <c r="M29" s="99"/>
      <c r="N29" s="28"/>
      <c r="O29" s="55"/>
      <c r="P29" s="56"/>
      <c r="Q29" s="57"/>
      <c r="R29" s="103"/>
      <c r="S29" s="50"/>
    </row>
    <row r="30" spans="2:19" ht="15" hidden="1" customHeight="1" x14ac:dyDescent="0.2">
      <c r="B30" s="86"/>
      <c r="C30" s="72"/>
      <c r="D30" s="67"/>
      <c r="E30" s="75"/>
      <c r="F30" s="87"/>
      <c r="G30" s="26"/>
      <c r="H30" s="78"/>
      <c r="I30" s="84" t="str">
        <f ca="1">IF(I29="〇",VLOOKUP($F19,INDIRECT($H19),7,FALSE),"")</f>
        <v/>
      </c>
      <c r="J30" s="85"/>
      <c r="O30" s="79"/>
      <c r="P30" s="80"/>
      <c r="Q30" s="81"/>
      <c r="R30" s="104"/>
      <c r="S30" s="77"/>
    </row>
    <row r="31" spans="2:19" ht="18" customHeight="1" x14ac:dyDescent="0.2">
      <c r="B31" s="62"/>
      <c r="C31" s="63"/>
      <c r="D31" s="65" t="s">
        <v>10</v>
      </c>
      <c r="E31" s="68"/>
      <c r="F31" s="70"/>
      <c r="G31" s="52" t="str">
        <f>IF(F31&lt;&gt;"","日","")</f>
        <v/>
      </c>
      <c r="H31" s="54"/>
      <c r="I31" s="94"/>
      <c r="J31" s="15" t="s">
        <v>18</v>
      </c>
      <c r="K31" s="94"/>
      <c r="L31" s="15" t="s">
        <v>23</v>
      </c>
      <c r="M31" s="94"/>
      <c r="N31" s="15" t="s">
        <v>24</v>
      </c>
      <c r="O31" s="55"/>
      <c r="P31" s="56"/>
      <c r="Q31" s="57"/>
      <c r="R31" s="103"/>
      <c r="S31" s="49" t="str">
        <f>IF(B31&lt;&gt;"",SUM(I32:N32,I36:N36,I38:N38,I34:N34,I40:N40,I42:N42),"")</f>
        <v/>
      </c>
    </row>
    <row r="32" spans="2:19" ht="18" hidden="1" customHeight="1" x14ac:dyDescent="0.2">
      <c r="B32" s="62"/>
      <c r="C32" s="64"/>
      <c r="D32" s="66"/>
      <c r="E32" s="69"/>
      <c r="F32" s="70"/>
      <c r="G32" s="53"/>
      <c r="H32" s="54"/>
      <c r="I32" s="51" t="str">
        <f ca="1">IF(I31="〇",VLOOKUP($F31,INDIRECT($H31),2,FALSE),"")</f>
        <v/>
      </c>
      <c r="J32" s="51"/>
      <c r="K32" s="51" t="str">
        <f ca="1">IF(K31="〇",VLOOKUP($F31,INDIRECT($H31),3,FALSE),"")</f>
        <v/>
      </c>
      <c r="L32" s="51"/>
      <c r="M32" s="51" t="str">
        <f ca="1">IF(M31="〇",VLOOKUP($F31,INDIRECT($H31),4,FALSE),"")</f>
        <v/>
      </c>
      <c r="N32" s="51"/>
      <c r="O32" s="55"/>
      <c r="P32" s="56"/>
      <c r="Q32" s="57"/>
      <c r="R32" s="103"/>
      <c r="S32" s="50"/>
    </row>
    <row r="33" spans="2:19" ht="18" customHeight="1" x14ac:dyDescent="0.2">
      <c r="B33" s="62"/>
      <c r="C33" s="64"/>
      <c r="D33" s="66"/>
      <c r="E33" s="69"/>
      <c r="F33" s="70"/>
      <c r="G33" s="53"/>
      <c r="H33" s="54"/>
      <c r="I33" s="94"/>
      <c r="J33" s="15" t="s">
        <v>11</v>
      </c>
      <c r="K33" s="94"/>
      <c r="L33" s="15" t="s">
        <v>28</v>
      </c>
      <c r="M33" s="94"/>
      <c r="N33" s="15" t="s">
        <v>29</v>
      </c>
      <c r="O33" s="55"/>
      <c r="P33" s="56"/>
      <c r="Q33" s="57"/>
      <c r="R33" s="103"/>
      <c r="S33" s="50"/>
    </row>
    <row r="34" spans="2:19" ht="18" hidden="1" customHeight="1" x14ac:dyDescent="0.2">
      <c r="B34" s="62"/>
      <c r="C34" s="64"/>
      <c r="D34" s="66"/>
      <c r="E34" s="69"/>
      <c r="F34" s="70"/>
      <c r="G34" s="53"/>
      <c r="H34" s="54"/>
      <c r="I34" s="51" t="str">
        <f ca="1">IF(I33="〇",VLOOKUP($F31,INDIRECT($H31),5,FALSE),"")</f>
        <v/>
      </c>
      <c r="J34" s="51"/>
      <c r="K34" s="51" t="str">
        <f ca="1">IF(K33="〇",VLOOKUP($F31,INDIRECT($H31),5,FALSE),"")</f>
        <v/>
      </c>
      <c r="L34" s="51"/>
      <c r="M34" s="51" t="str">
        <f ca="1">IF(M33="〇",VLOOKUP($F31,INDIRECT($H31),4,FALSE),"")</f>
        <v/>
      </c>
      <c r="N34" s="51"/>
      <c r="O34" s="55"/>
      <c r="P34" s="56"/>
      <c r="Q34" s="57"/>
      <c r="R34" s="103"/>
      <c r="S34" s="50"/>
    </row>
    <row r="35" spans="2:19" ht="18" customHeight="1" x14ac:dyDescent="0.2">
      <c r="B35" s="62"/>
      <c r="C35" s="64"/>
      <c r="D35" s="66"/>
      <c r="E35" s="69"/>
      <c r="F35" s="70"/>
      <c r="G35" s="53"/>
      <c r="H35" s="54"/>
      <c r="I35" s="94"/>
      <c r="J35" s="15" t="s">
        <v>19</v>
      </c>
      <c r="K35" s="94"/>
      <c r="L35" s="15" t="s">
        <v>20</v>
      </c>
      <c r="M35" s="94"/>
      <c r="N35" s="15" t="s">
        <v>25</v>
      </c>
      <c r="O35" s="55"/>
      <c r="P35" s="56"/>
      <c r="Q35" s="57"/>
      <c r="R35" s="103"/>
      <c r="S35" s="50"/>
    </row>
    <row r="36" spans="2:19" ht="18" hidden="1" customHeight="1" x14ac:dyDescent="0.2">
      <c r="B36" s="62"/>
      <c r="C36" s="64"/>
      <c r="D36" s="66"/>
      <c r="E36" s="69"/>
      <c r="F36" s="70"/>
      <c r="G36" s="53"/>
      <c r="H36" s="54"/>
      <c r="I36" s="51" t="str">
        <f ca="1">IF(I35="〇",VLOOKUP($F31,INDIRECT($H31),2,FALSE),"")</f>
        <v/>
      </c>
      <c r="J36" s="51"/>
      <c r="K36" s="51" t="str">
        <f ca="1">IF(K35="〇",VLOOKUP($F31,INDIRECT($H31),2,FALSE),"")</f>
        <v/>
      </c>
      <c r="L36" s="51"/>
      <c r="M36" s="51" t="str">
        <f ca="1">IF(M35="〇",VLOOKUP($F31,INDIRECT($H31),4,FALSE),"")</f>
        <v/>
      </c>
      <c r="N36" s="51"/>
      <c r="O36" s="55"/>
      <c r="P36" s="56"/>
      <c r="Q36" s="57"/>
      <c r="R36" s="103"/>
      <c r="S36" s="50"/>
    </row>
    <row r="37" spans="2:19" ht="18" customHeight="1" x14ac:dyDescent="0.2">
      <c r="B37" s="62"/>
      <c r="C37" s="71"/>
      <c r="D37" s="66"/>
      <c r="E37" s="74"/>
      <c r="F37" s="70"/>
      <c r="G37" s="53"/>
      <c r="H37" s="54"/>
      <c r="I37" s="94"/>
      <c r="J37" s="15" t="s">
        <v>22</v>
      </c>
      <c r="K37" s="94"/>
      <c r="L37" s="15" t="s">
        <v>21</v>
      </c>
      <c r="M37" s="94"/>
      <c r="N37" s="15" t="s">
        <v>27</v>
      </c>
      <c r="O37" s="55"/>
      <c r="P37" s="56"/>
      <c r="Q37" s="57"/>
      <c r="R37" s="103"/>
      <c r="S37" s="50"/>
    </row>
    <row r="38" spans="2:19" ht="18" hidden="1" customHeight="1" x14ac:dyDescent="0.2">
      <c r="B38" s="62"/>
      <c r="C38" s="72"/>
      <c r="D38" s="66"/>
      <c r="E38" s="75"/>
      <c r="F38" s="70"/>
      <c r="G38" s="53"/>
      <c r="H38" s="54"/>
      <c r="I38" s="51" t="str">
        <f ca="1">IF(I37="〇",VLOOKUP($F31,INDIRECT($H31),3,FALSE),"")</f>
        <v/>
      </c>
      <c r="J38" s="51"/>
      <c r="K38" s="51" t="str">
        <f ca="1">IF(K37="〇",VLOOKUP($F31,INDIRECT($H31),3,FALSE),"")</f>
        <v/>
      </c>
      <c r="L38" s="51"/>
      <c r="M38" s="51" t="str">
        <f ca="1">IF(M37="〇",VLOOKUP($F31,INDIRECT($H31),6,FALSE),"")</f>
        <v/>
      </c>
      <c r="N38" s="51"/>
      <c r="O38" s="55"/>
      <c r="P38" s="56"/>
      <c r="Q38" s="57"/>
      <c r="R38" s="103"/>
      <c r="S38" s="50"/>
    </row>
    <row r="39" spans="2:19" ht="18" customHeight="1" x14ac:dyDescent="0.2">
      <c r="B39" s="62"/>
      <c r="C39" s="72"/>
      <c r="D39" s="66"/>
      <c r="E39" s="75"/>
      <c r="F39" s="70"/>
      <c r="G39" s="53"/>
      <c r="H39" s="54"/>
      <c r="I39" s="94"/>
      <c r="J39" s="15" t="s">
        <v>26</v>
      </c>
      <c r="K39" s="94"/>
      <c r="L39" s="15" t="s">
        <v>9</v>
      </c>
      <c r="M39" s="94"/>
      <c r="N39" s="15" t="s">
        <v>14</v>
      </c>
      <c r="O39" s="55"/>
      <c r="P39" s="56"/>
      <c r="Q39" s="57"/>
      <c r="R39" s="103"/>
      <c r="S39" s="50"/>
    </row>
    <row r="40" spans="2:19" ht="18" hidden="1" customHeight="1" x14ac:dyDescent="0.2">
      <c r="B40" s="62"/>
      <c r="C40" s="72"/>
      <c r="D40" s="66"/>
      <c r="E40" s="75"/>
      <c r="F40" s="70"/>
      <c r="G40" s="53"/>
      <c r="H40" s="54"/>
      <c r="I40" s="51" t="str">
        <f ca="1">IF(I39="〇",VLOOKUP($F31,INDIRECT($H31),6,FALSE),"")</f>
        <v/>
      </c>
      <c r="J40" s="51"/>
      <c r="K40" s="51" t="str">
        <f ca="1">IF(K39="〇",VLOOKUP($F31,INDIRECT($H31),6,FALSE),"")</f>
        <v/>
      </c>
      <c r="L40" s="51"/>
      <c r="M40" s="51" t="str">
        <f ca="1">IF(M39="〇",VLOOKUP($F31,INDIRECT($H31),6,FALSE),"")</f>
        <v/>
      </c>
      <c r="N40" s="51"/>
      <c r="O40" s="55"/>
      <c r="P40" s="56"/>
      <c r="Q40" s="57"/>
      <c r="R40" s="103"/>
      <c r="S40" s="50"/>
    </row>
    <row r="41" spans="2:19" ht="18" customHeight="1" x14ac:dyDescent="0.2">
      <c r="B41" s="62"/>
      <c r="C41" s="72"/>
      <c r="D41" s="66"/>
      <c r="E41" s="75"/>
      <c r="F41" s="70"/>
      <c r="G41" s="53"/>
      <c r="H41" s="54"/>
      <c r="I41" s="94"/>
      <c r="J41" s="82" t="s">
        <v>40</v>
      </c>
      <c r="K41" s="83"/>
      <c r="L41" s="27"/>
      <c r="M41" s="99"/>
      <c r="N41" s="28"/>
      <c r="O41" s="55"/>
      <c r="P41" s="56"/>
      <c r="Q41" s="57"/>
      <c r="R41" s="103"/>
      <c r="S41" s="50"/>
    </row>
    <row r="42" spans="2:19" ht="15" hidden="1" customHeight="1" x14ac:dyDescent="0.2">
      <c r="B42" s="86"/>
      <c r="C42" s="72"/>
      <c r="D42" s="67"/>
      <c r="E42" s="75"/>
      <c r="F42" s="87"/>
      <c r="G42" s="26"/>
      <c r="H42" s="78"/>
      <c r="I42" s="84" t="str">
        <f ca="1">IF(I41="〇",VLOOKUP($F31,INDIRECT($H31),7,FALSE),"")</f>
        <v/>
      </c>
      <c r="J42" s="85"/>
      <c r="O42" s="79"/>
      <c r="P42" s="80"/>
      <c r="Q42" s="81"/>
      <c r="R42" s="104"/>
      <c r="S42" s="77"/>
    </row>
    <row r="43" spans="2:19" ht="18" customHeight="1" x14ac:dyDescent="0.2">
      <c r="B43" s="62"/>
      <c r="C43" s="63"/>
      <c r="D43" s="65" t="s">
        <v>10</v>
      </c>
      <c r="E43" s="68"/>
      <c r="F43" s="70"/>
      <c r="G43" s="52" t="str">
        <f>IF(F43&lt;&gt;"","日","")</f>
        <v/>
      </c>
      <c r="H43" s="54"/>
      <c r="I43" s="94"/>
      <c r="J43" s="15" t="s">
        <v>18</v>
      </c>
      <c r="K43" s="94"/>
      <c r="L43" s="15" t="s">
        <v>23</v>
      </c>
      <c r="M43" s="94"/>
      <c r="N43" s="15" t="s">
        <v>24</v>
      </c>
      <c r="O43" s="55"/>
      <c r="P43" s="56"/>
      <c r="Q43" s="57"/>
      <c r="R43" s="103"/>
      <c r="S43" s="49" t="str">
        <f>IF(B43&lt;&gt;"",SUM(I44:N44,I48:N48,I50:N50,I46:N46,I52:N52,I54:N54),"")</f>
        <v/>
      </c>
    </row>
    <row r="44" spans="2:19" ht="18" hidden="1" customHeight="1" x14ac:dyDescent="0.2">
      <c r="B44" s="62"/>
      <c r="C44" s="64"/>
      <c r="D44" s="66"/>
      <c r="E44" s="69"/>
      <c r="F44" s="70"/>
      <c r="G44" s="53"/>
      <c r="H44" s="54"/>
      <c r="I44" s="51" t="str">
        <f ca="1">IF(I43="〇",VLOOKUP($F43,INDIRECT($H43),2,FALSE),"")</f>
        <v/>
      </c>
      <c r="J44" s="51"/>
      <c r="K44" s="51" t="str">
        <f ca="1">IF(K43="〇",VLOOKUP($F43,INDIRECT($H43),3,FALSE),"")</f>
        <v/>
      </c>
      <c r="L44" s="51"/>
      <c r="M44" s="51" t="str">
        <f ca="1">IF(M43="〇",VLOOKUP($F43,INDIRECT($H43),4,FALSE),"")</f>
        <v/>
      </c>
      <c r="N44" s="51"/>
      <c r="O44" s="55"/>
      <c r="P44" s="56"/>
      <c r="Q44" s="57"/>
      <c r="R44" s="103"/>
      <c r="S44" s="50"/>
    </row>
    <row r="45" spans="2:19" ht="18" customHeight="1" x14ac:dyDescent="0.2">
      <c r="B45" s="62"/>
      <c r="C45" s="64"/>
      <c r="D45" s="66"/>
      <c r="E45" s="69"/>
      <c r="F45" s="70"/>
      <c r="G45" s="53"/>
      <c r="H45" s="54"/>
      <c r="I45" s="94"/>
      <c r="J45" s="15" t="s">
        <v>11</v>
      </c>
      <c r="K45" s="94"/>
      <c r="L45" s="15" t="s">
        <v>28</v>
      </c>
      <c r="M45" s="94"/>
      <c r="N45" s="15" t="s">
        <v>29</v>
      </c>
      <c r="O45" s="55"/>
      <c r="P45" s="56"/>
      <c r="Q45" s="57"/>
      <c r="R45" s="103"/>
      <c r="S45" s="50"/>
    </row>
    <row r="46" spans="2:19" ht="18" hidden="1" customHeight="1" x14ac:dyDescent="0.2">
      <c r="B46" s="62"/>
      <c r="C46" s="64"/>
      <c r="D46" s="66"/>
      <c r="E46" s="69"/>
      <c r="F46" s="70"/>
      <c r="G46" s="53"/>
      <c r="H46" s="54"/>
      <c r="I46" s="51" t="str">
        <f ca="1">IF(I45="〇",VLOOKUP($F43,INDIRECT($H43),5,FALSE),"")</f>
        <v/>
      </c>
      <c r="J46" s="51"/>
      <c r="K46" s="51" t="str">
        <f ca="1">IF(K45="〇",VLOOKUP($F43,INDIRECT($H43),5,FALSE),"")</f>
        <v/>
      </c>
      <c r="L46" s="51"/>
      <c r="M46" s="51" t="str">
        <f ca="1">IF(M45="〇",VLOOKUP($F43,INDIRECT($H43),4,FALSE),"")</f>
        <v/>
      </c>
      <c r="N46" s="51"/>
      <c r="O46" s="55"/>
      <c r="P46" s="56"/>
      <c r="Q46" s="57"/>
      <c r="R46" s="103"/>
      <c r="S46" s="50"/>
    </row>
    <row r="47" spans="2:19" ht="18" customHeight="1" x14ac:dyDescent="0.2">
      <c r="B47" s="62"/>
      <c r="C47" s="64"/>
      <c r="D47" s="66"/>
      <c r="E47" s="69"/>
      <c r="F47" s="70"/>
      <c r="G47" s="53"/>
      <c r="H47" s="54"/>
      <c r="I47" s="94"/>
      <c r="J47" s="15" t="s">
        <v>19</v>
      </c>
      <c r="K47" s="94"/>
      <c r="L47" s="15" t="s">
        <v>20</v>
      </c>
      <c r="M47" s="94"/>
      <c r="N47" s="15" t="s">
        <v>25</v>
      </c>
      <c r="O47" s="55"/>
      <c r="P47" s="56"/>
      <c r="Q47" s="57"/>
      <c r="R47" s="103"/>
      <c r="S47" s="50"/>
    </row>
    <row r="48" spans="2:19" ht="18" hidden="1" customHeight="1" x14ac:dyDescent="0.2">
      <c r="B48" s="62"/>
      <c r="C48" s="64"/>
      <c r="D48" s="66"/>
      <c r="E48" s="69"/>
      <c r="F48" s="70"/>
      <c r="G48" s="53"/>
      <c r="H48" s="54"/>
      <c r="I48" s="51" t="str">
        <f ca="1">IF(I47="〇",VLOOKUP($F43,INDIRECT($H43),2,FALSE),"")</f>
        <v/>
      </c>
      <c r="J48" s="51"/>
      <c r="K48" s="51" t="str">
        <f ca="1">IF(K47="〇",VLOOKUP($F43,INDIRECT($H43),2,FALSE),"")</f>
        <v/>
      </c>
      <c r="L48" s="51"/>
      <c r="M48" s="51" t="str">
        <f ca="1">IF(M47="〇",VLOOKUP($F43,INDIRECT($H43),4,FALSE),"")</f>
        <v/>
      </c>
      <c r="N48" s="51"/>
      <c r="O48" s="55"/>
      <c r="P48" s="56"/>
      <c r="Q48" s="57"/>
      <c r="R48" s="103"/>
      <c r="S48" s="50"/>
    </row>
    <row r="49" spans="2:19" ht="18" customHeight="1" x14ac:dyDescent="0.2">
      <c r="B49" s="62"/>
      <c r="C49" s="71"/>
      <c r="D49" s="66"/>
      <c r="E49" s="74"/>
      <c r="F49" s="70"/>
      <c r="G49" s="53"/>
      <c r="H49" s="54"/>
      <c r="I49" s="94"/>
      <c r="J49" s="15" t="s">
        <v>22</v>
      </c>
      <c r="K49" s="94"/>
      <c r="L49" s="15" t="s">
        <v>21</v>
      </c>
      <c r="M49" s="94"/>
      <c r="N49" s="15" t="s">
        <v>27</v>
      </c>
      <c r="O49" s="55"/>
      <c r="P49" s="56"/>
      <c r="Q49" s="57"/>
      <c r="R49" s="103"/>
      <c r="S49" s="50"/>
    </row>
    <row r="50" spans="2:19" ht="18" hidden="1" customHeight="1" x14ac:dyDescent="0.2">
      <c r="B50" s="62"/>
      <c r="C50" s="72"/>
      <c r="D50" s="66"/>
      <c r="E50" s="75"/>
      <c r="F50" s="70"/>
      <c r="G50" s="53"/>
      <c r="H50" s="54"/>
      <c r="I50" s="51" t="str">
        <f ca="1">IF(I49="〇",VLOOKUP($F43,INDIRECT($H43),3,FALSE),"")</f>
        <v/>
      </c>
      <c r="J50" s="51"/>
      <c r="K50" s="51" t="str">
        <f ca="1">IF(K49="〇",VLOOKUP($F43,INDIRECT($H43),3,FALSE),"")</f>
        <v/>
      </c>
      <c r="L50" s="51"/>
      <c r="M50" s="51" t="str">
        <f ca="1">IF(M49="〇",VLOOKUP($F43,INDIRECT($H43),6,FALSE),"")</f>
        <v/>
      </c>
      <c r="N50" s="51"/>
      <c r="O50" s="55"/>
      <c r="P50" s="56"/>
      <c r="Q50" s="57"/>
      <c r="R50" s="103"/>
      <c r="S50" s="50"/>
    </row>
    <row r="51" spans="2:19" ht="18" customHeight="1" x14ac:dyDescent="0.2">
      <c r="B51" s="62"/>
      <c r="C51" s="72"/>
      <c r="D51" s="66"/>
      <c r="E51" s="75"/>
      <c r="F51" s="70"/>
      <c r="G51" s="53"/>
      <c r="H51" s="54"/>
      <c r="I51" s="94"/>
      <c r="J51" s="15" t="s">
        <v>26</v>
      </c>
      <c r="K51" s="94"/>
      <c r="L51" s="15" t="s">
        <v>9</v>
      </c>
      <c r="M51" s="94"/>
      <c r="N51" s="15" t="s">
        <v>14</v>
      </c>
      <c r="O51" s="55"/>
      <c r="P51" s="56"/>
      <c r="Q51" s="57"/>
      <c r="R51" s="103"/>
      <c r="S51" s="50"/>
    </row>
    <row r="52" spans="2:19" ht="18" hidden="1" customHeight="1" x14ac:dyDescent="0.2">
      <c r="B52" s="62"/>
      <c r="C52" s="72"/>
      <c r="D52" s="66"/>
      <c r="E52" s="75"/>
      <c r="F52" s="70"/>
      <c r="G52" s="53"/>
      <c r="H52" s="54"/>
      <c r="I52" s="51" t="str">
        <f ca="1">IF(I51="〇",VLOOKUP($F43,INDIRECT($H43),6,FALSE),"")</f>
        <v/>
      </c>
      <c r="J52" s="51"/>
      <c r="K52" s="51" t="str">
        <f ca="1">IF(K51="〇",VLOOKUP($F43,INDIRECT($H43),6,FALSE),"")</f>
        <v/>
      </c>
      <c r="L52" s="51"/>
      <c r="M52" s="51" t="str">
        <f ca="1">IF(M51="〇",VLOOKUP($F43,INDIRECT($H43),6,FALSE),"")</f>
        <v/>
      </c>
      <c r="N52" s="51"/>
      <c r="O52" s="55"/>
      <c r="P52" s="56"/>
      <c r="Q52" s="57"/>
      <c r="R52" s="103"/>
      <c r="S52" s="50"/>
    </row>
    <row r="53" spans="2:19" ht="18" customHeight="1" x14ac:dyDescent="0.2">
      <c r="B53" s="62"/>
      <c r="C53" s="72"/>
      <c r="D53" s="66"/>
      <c r="E53" s="75"/>
      <c r="F53" s="70"/>
      <c r="G53" s="53"/>
      <c r="H53" s="54"/>
      <c r="I53" s="94"/>
      <c r="J53" s="82" t="s">
        <v>40</v>
      </c>
      <c r="K53" s="83"/>
      <c r="L53" s="27"/>
      <c r="M53" s="99"/>
      <c r="N53" s="28"/>
      <c r="O53" s="55"/>
      <c r="P53" s="56"/>
      <c r="Q53" s="57"/>
      <c r="R53" s="103"/>
      <c r="S53" s="50"/>
    </row>
    <row r="54" spans="2:19" ht="15" hidden="1" customHeight="1" x14ac:dyDescent="0.2">
      <c r="B54" s="86"/>
      <c r="C54" s="72"/>
      <c r="D54" s="67"/>
      <c r="E54" s="75"/>
      <c r="F54" s="87"/>
      <c r="G54" s="26"/>
      <c r="H54" s="78"/>
      <c r="I54" s="84" t="str">
        <f ca="1">IF(I53="〇",VLOOKUP($F43,INDIRECT($H43),7,FALSE),"")</f>
        <v/>
      </c>
      <c r="J54" s="85"/>
      <c r="O54" s="79"/>
      <c r="P54" s="80"/>
      <c r="Q54" s="81"/>
      <c r="R54" s="104"/>
      <c r="S54" s="77"/>
    </row>
    <row r="55" spans="2:19" ht="18" customHeight="1" x14ac:dyDescent="0.2">
      <c r="B55" s="62"/>
      <c r="C55" s="63"/>
      <c r="D55" s="65" t="s">
        <v>10</v>
      </c>
      <c r="E55" s="68"/>
      <c r="F55" s="70"/>
      <c r="G55" s="52" t="str">
        <f>IF(F55&lt;&gt;"","日","")</f>
        <v/>
      </c>
      <c r="H55" s="54"/>
      <c r="I55" s="94"/>
      <c r="J55" s="15" t="s">
        <v>18</v>
      </c>
      <c r="K55" s="94"/>
      <c r="L55" s="15" t="s">
        <v>23</v>
      </c>
      <c r="M55" s="94"/>
      <c r="N55" s="15" t="s">
        <v>24</v>
      </c>
      <c r="O55" s="55"/>
      <c r="P55" s="56"/>
      <c r="Q55" s="57"/>
      <c r="R55" s="103"/>
      <c r="S55" s="49" t="str">
        <f>IF(B55&lt;&gt;"",SUM(I56:N56,I60:N60,I62:N62,I58:N58,I64:N64,I66:N66),"")</f>
        <v/>
      </c>
    </row>
    <row r="56" spans="2:19" ht="18" hidden="1" customHeight="1" x14ac:dyDescent="0.2">
      <c r="B56" s="62"/>
      <c r="C56" s="64"/>
      <c r="D56" s="66"/>
      <c r="E56" s="69"/>
      <c r="F56" s="70"/>
      <c r="G56" s="53"/>
      <c r="H56" s="54"/>
      <c r="I56" s="51" t="str">
        <f ca="1">IF(I55="〇",VLOOKUP($F55,INDIRECT($H55),2,FALSE),"")</f>
        <v/>
      </c>
      <c r="J56" s="51"/>
      <c r="K56" s="51" t="str">
        <f ca="1">IF(K55="〇",VLOOKUP($F55,INDIRECT($H55),3,FALSE),"")</f>
        <v/>
      </c>
      <c r="L56" s="51"/>
      <c r="M56" s="51" t="str">
        <f ca="1">IF(M55="〇",VLOOKUP($F55,INDIRECT($H55),4,FALSE),"")</f>
        <v/>
      </c>
      <c r="N56" s="51"/>
      <c r="O56" s="55"/>
      <c r="P56" s="56"/>
      <c r="Q56" s="57"/>
      <c r="R56" s="103"/>
      <c r="S56" s="50"/>
    </row>
    <row r="57" spans="2:19" ht="18" customHeight="1" x14ac:dyDescent="0.2">
      <c r="B57" s="62"/>
      <c r="C57" s="64"/>
      <c r="D57" s="66"/>
      <c r="E57" s="69"/>
      <c r="F57" s="70"/>
      <c r="G57" s="53"/>
      <c r="H57" s="54"/>
      <c r="I57" s="94"/>
      <c r="J57" s="15" t="s">
        <v>11</v>
      </c>
      <c r="K57" s="94"/>
      <c r="L57" s="15" t="s">
        <v>28</v>
      </c>
      <c r="M57" s="94"/>
      <c r="N57" s="15" t="s">
        <v>29</v>
      </c>
      <c r="O57" s="55"/>
      <c r="P57" s="56"/>
      <c r="Q57" s="57"/>
      <c r="R57" s="103"/>
      <c r="S57" s="50"/>
    </row>
    <row r="58" spans="2:19" ht="18" hidden="1" customHeight="1" x14ac:dyDescent="0.2">
      <c r="B58" s="62"/>
      <c r="C58" s="64"/>
      <c r="D58" s="66"/>
      <c r="E58" s="69"/>
      <c r="F58" s="70"/>
      <c r="G58" s="53"/>
      <c r="H58" s="54"/>
      <c r="I58" s="51" t="str">
        <f ca="1">IF(I57="〇",VLOOKUP($F55,INDIRECT($H55),5,FALSE),"")</f>
        <v/>
      </c>
      <c r="J58" s="51"/>
      <c r="K58" s="51" t="str">
        <f ca="1">IF(K57="〇",VLOOKUP($F55,INDIRECT($H55),5,FALSE),"")</f>
        <v/>
      </c>
      <c r="L58" s="51"/>
      <c r="M58" s="51" t="str">
        <f ca="1">IF(M57="〇",VLOOKUP($F55,INDIRECT($H55),4,FALSE),"")</f>
        <v/>
      </c>
      <c r="N58" s="51"/>
      <c r="O58" s="55"/>
      <c r="P58" s="56"/>
      <c r="Q58" s="57"/>
      <c r="R58" s="103"/>
      <c r="S58" s="50"/>
    </row>
    <row r="59" spans="2:19" ht="18" customHeight="1" x14ac:dyDescent="0.2">
      <c r="B59" s="62"/>
      <c r="C59" s="64"/>
      <c r="D59" s="66"/>
      <c r="E59" s="69"/>
      <c r="F59" s="70"/>
      <c r="G59" s="53"/>
      <c r="H59" s="54"/>
      <c r="I59" s="94"/>
      <c r="J59" s="15" t="s">
        <v>19</v>
      </c>
      <c r="K59" s="94"/>
      <c r="L59" s="15" t="s">
        <v>20</v>
      </c>
      <c r="M59" s="94"/>
      <c r="N59" s="15" t="s">
        <v>25</v>
      </c>
      <c r="O59" s="55"/>
      <c r="P59" s="56"/>
      <c r="Q59" s="57"/>
      <c r="R59" s="103"/>
      <c r="S59" s="50"/>
    </row>
    <row r="60" spans="2:19" ht="18" hidden="1" customHeight="1" x14ac:dyDescent="0.2">
      <c r="B60" s="62"/>
      <c r="C60" s="64"/>
      <c r="D60" s="66"/>
      <c r="E60" s="69"/>
      <c r="F60" s="70"/>
      <c r="G60" s="53"/>
      <c r="H60" s="54"/>
      <c r="I60" s="51" t="str">
        <f ca="1">IF(I59="〇",VLOOKUP($F55,INDIRECT($H55),2,FALSE),"")</f>
        <v/>
      </c>
      <c r="J60" s="51"/>
      <c r="K60" s="51" t="str">
        <f ca="1">IF(K59="〇",VLOOKUP($F55,INDIRECT($H55),2,FALSE),"")</f>
        <v/>
      </c>
      <c r="L60" s="51"/>
      <c r="M60" s="51" t="str">
        <f ca="1">IF(M59="〇",VLOOKUP($F55,INDIRECT($H55),4,FALSE),"")</f>
        <v/>
      </c>
      <c r="N60" s="51"/>
      <c r="O60" s="55"/>
      <c r="P60" s="56"/>
      <c r="Q60" s="57"/>
      <c r="R60" s="103"/>
      <c r="S60" s="50"/>
    </row>
    <row r="61" spans="2:19" ht="18" customHeight="1" x14ac:dyDescent="0.2">
      <c r="B61" s="62"/>
      <c r="C61" s="71"/>
      <c r="D61" s="66"/>
      <c r="E61" s="74"/>
      <c r="F61" s="70"/>
      <c r="G61" s="53"/>
      <c r="H61" s="54"/>
      <c r="I61" s="94"/>
      <c r="J61" s="15" t="s">
        <v>22</v>
      </c>
      <c r="K61" s="94"/>
      <c r="L61" s="15" t="s">
        <v>21</v>
      </c>
      <c r="M61" s="94"/>
      <c r="N61" s="15" t="s">
        <v>27</v>
      </c>
      <c r="O61" s="55"/>
      <c r="P61" s="56"/>
      <c r="Q61" s="57"/>
      <c r="R61" s="103"/>
      <c r="S61" s="50"/>
    </row>
    <row r="62" spans="2:19" ht="18" hidden="1" customHeight="1" x14ac:dyDescent="0.2">
      <c r="B62" s="62"/>
      <c r="C62" s="72"/>
      <c r="D62" s="66"/>
      <c r="E62" s="75"/>
      <c r="F62" s="70"/>
      <c r="G62" s="53"/>
      <c r="H62" s="54"/>
      <c r="I62" s="51" t="str">
        <f ca="1">IF(I61="〇",VLOOKUP($F55,INDIRECT($H55),3,FALSE),"")</f>
        <v/>
      </c>
      <c r="J62" s="51"/>
      <c r="K62" s="51" t="str">
        <f ca="1">IF(K61="〇",VLOOKUP($F55,INDIRECT($H55),3,FALSE),"")</f>
        <v/>
      </c>
      <c r="L62" s="51"/>
      <c r="M62" s="51" t="str">
        <f ca="1">IF(M61="〇",VLOOKUP($F55,INDIRECT($H55),6,FALSE),"")</f>
        <v/>
      </c>
      <c r="N62" s="51"/>
      <c r="O62" s="55"/>
      <c r="P62" s="56"/>
      <c r="Q62" s="57"/>
      <c r="R62" s="103"/>
      <c r="S62" s="50"/>
    </row>
    <row r="63" spans="2:19" ht="18" customHeight="1" x14ac:dyDescent="0.2">
      <c r="B63" s="62"/>
      <c r="C63" s="72"/>
      <c r="D63" s="66"/>
      <c r="E63" s="75"/>
      <c r="F63" s="70"/>
      <c r="G63" s="53"/>
      <c r="H63" s="54"/>
      <c r="I63" s="94"/>
      <c r="J63" s="15" t="s">
        <v>26</v>
      </c>
      <c r="K63" s="94"/>
      <c r="L63" s="15" t="s">
        <v>9</v>
      </c>
      <c r="M63" s="94"/>
      <c r="N63" s="15" t="s">
        <v>14</v>
      </c>
      <c r="O63" s="55"/>
      <c r="P63" s="56"/>
      <c r="Q63" s="57"/>
      <c r="R63" s="103"/>
      <c r="S63" s="50"/>
    </row>
    <row r="64" spans="2:19" ht="18" hidden="1" customHeight="1" x14ac:dyDescent="0.2">
      <c r="B64" s="62"/>
      <c r="C64" s="72"/>
      <c r="D64" s="66"/>
      <c r="E64" s="75"/>
      <c r="F64" s="70"/>
      <c r="G64" s="53"/>
      <c r="H64" s="54"/>
      <c r="I64" s="51" t="str">
        <f ca="1">IF(I63="〇",VLOOKUP($F55,INDIRECT($H55),6,FALSE),"")</f>
        <v/>
      </c>
      <c r="J64" s="51"/>
      <c r="K64" s="51" t="str">
        <f ca="1">IF(K63="〇",VLOOKUP($F55,INDIRECT($H55),6,FALSE),"")</f>
        <v/>
      </c>
      <c r="L64" s="51"/>
      <c r="M64" s="51" t="str">
        <f ca="1">IF(M63="〇",VLOOKUP($F55,INDIRECT($H55),6,FALSE),"")</f>
        <v/>
      </c>
      <c r="N64" s="51"/>
      <c r="O64" s="55"/>
      <c r="P64" s="56"/>
      <c r="Q64" s="57"/>
      <c r="R64" s="103"/>
      <c r="S64" s="50"/>
    </row>
    <row r="65" spans="2:19" ht="18" customHeight="1" x14ac:dyDescent="0.2">
      <c r="B65" s="62"/>
      <c r="C65" s="72"/>
      <c r="D65" s="66"/>
      <c r="E65" s="75"/>
      <c r="F65" s="70"/>
      <c r="G65" s="53"/>
      <c r="H65" s="54"/>
      <c r="I65" s="94"/>
      <c r="J65" s="82" t="s">
        <v>40</v>
      </c>
      <c r="K65" s="83"/>
      <c r="L65" s="27"/>
      <c r="M65" s="99"/>
      <c r="N65" s="28"/>
      <c r="O65" s="55"/>
      <c r="P65" s="56"/>
      <c r="Q65" s="57"/>
      <c r="R65" s="103"/>
      <c r="S65" s="50"/>
    </row>
    <row r="66" spans="2:19" ht="15" hidden="1" customHeight="1" x14ac:dyDescent="0.2">
      <c r="B66" s="86"/>
      <c r="C66" s="72"/>
      <c r="D66" s="67"/>
      <c r="E66" s="75"/>
      <c r="F66" s="87"/>
      <c r="G66" s="26"/>
      <c r="H66" s="78"/>
      <c r="I66" s="84" t="str">
        <f ca="1">IF(I65="〇",VLOOKUP($F55,INDIRECT($H55),7,FALSE),"")</f>
        <v/>
      </c>
      <c r="J66" s="85"/>
      <c r="O66" s="79"/>
      <c r="P66" s="80"/>
      <c r="Q66" s="81"/>
      <c r="R66" s="104"/>
      <c r="S66" s="77"/>
    </row>
    <row r="67" spans="2:19" ht="18" customHeight="1" x14ac:dyDescent="0.2">
      <c r="B67" s="62"/>
      <c r="C67" s="63"/>
      <c r="D67" s="65" t="s">
        <v>10</v>
      </c>
      <c r="E67" s="68"/>
      <c r="F67" s="70"/>
      <c r="G67" s="52" t="str">
        <f>IF(F67&lt;&gt;"","日","")</f>
        <v/>
      </c>
      <c r="H67" s="54"/>
      <c r="I67" s="94"/>
      <c r="J67" s="15" t="s">
        <v>18</v>
      </c>
      <c r="K67" s="94"/>
      <c r="L67" s="15" t="s">
        <v>23</v>
      </c>
      <c r="M67" s="94"/>
      <c r="N67" s="15" t="s">
        <v>24</v>
      </c>
      <c r="O67" s="55"/>
      <c r="P67" s="56"/>
      <c r="Q67" s="57"/>
      <c r="R67" s="103"/>
      <c r="S67" s="49" t="str">
        <f>IF(B67&lt;&gt;"",SUM(I68:N68,I72:N72,I74:N74,I70:N70,I76:N76,I78:N78),"")</f>
        <v/>
      </c>
    </row>
    <row r="68" spans="2:19" ht="18" hidden="1" customHeight="1" x14ac:dyDescent="0.2">
      <c r="B68" s="62"/>
      <c r="C68" s="64"/>
      <c r="D68" s="66"/>
      <c r="E68" s="69"/>
      <c r="F68" s="70"/>
      <c r="G68" s="53"/>
      <c r="H68" s="54"/>
      <c r="I68" s="51" t="str">
        <f ca="1">IF(I67="〇",VLOOKUP($F67,INDIRECT($H67),2,FALSE),"")</f>
        <v/>
      </c>
      <c r="J68" s="51"/>
      <c r="K68" s="51" t="str">
        <f ca="1">IF(K67="〇",VLOOKUP($F67,INDIRECT($H67),3,FALSE),"")</f>
        <v/>
      </c>
      <c r="L68" s="51"/>
      <c r="M68" s="51" t="str">
        <f ca="1">IF(M67="〇",VLOOKUP($F67,INDIRECT($H67),4,FALSE),"")</f>
        <v/>
      </c>
      <c r="N68" s="51"/>
      <c r="O68" s="55"/>
      <c r="P68" s="56"/>
      <c r="Q68" s="57"/>
      <c r="R68" s="103"/>
      <c r="S68" s="50"/>
    </row>
    <row r="69" spans="2:19" ht="18" customHeight="1" x14ac:dyDescent="0.2">
      <c r="B69" s="62"/>
      <c r="C69" s="64"/>
      <c r="D69" s="66"/>
      <c r="E69" s="69"/>
      <c r="F69" s="70"/>
      <c r="G69" s="53"/>
      <c r="H69" s="54"/>
      <c r="I69" s="94"/>
      <c r="J69" s="15" t="s">
        <v>11</v>
      </c>
      <c r="K69" s="94"/>
      <c r="L69" s="15" t="s">
        <v>28</v>
      </c>
      <c r="M69" s="94"/>
      <c r="N69" s="15" t="s">
        <v>29</v>
      </c>
      <c r="O69" s="55"/>
      <c r="P69" s="56"/>
      <c r="Q69" s="57"/>
      <c r="R69" s="103"/>
      <c r="S69" s="50"/>
    </row>
    <row r="70" spans="2:19" ht="18" hidden="1" customHeight="1" x14ac:dyDescent="0.2">
      <c r="B70" s="62"/>
      <c r="C70" s="64"/>
      <c r="D70" s="66"/>
      <c r="E70" s="69"/>
      <c r="F70" s="70"/>
      <c r="G70" s="53"/>
      <c r="H70" s="54"/>
      <c r="I70" s="51" t="str">
        <f ca="1">IF(I69="〇",VLOOKUP($F67,INDIRECT($H67),5,FALSE),"")</f>
        <v/>
      </c>
      <c r="J70" s="51"/>
      <c r="K70" s="51" t="str">
        <f ca="1">IF(K69="〇",VLOOKUP($F67,INDIRECT($H67),5,FALSE),"")</f>
        <v/>
      </c>
      <c r="L70" s="51"/>
      <c r="M70" s="51" t="str">
        <f ca="1">IF(M69="〇",VLOOKUP($F67,INDIRECT($H67),4,FALSE),"")</f>
        <v/>
      </c>
      <c r="N70" s="51"/>
      <c r="O70" s="55"/>
      <c r="P70" s="56"/>
      <c r="Q70" s="57"/>
      <c r="R70" s="103"/>
      <c r="S70" s="50"/>
    </row>
    <row r="71" spans="2:19" ht="18" customHeight="1" x14ac:dyDescent="0.2">
      <c r="B71" s="62"/>
      <c r="C71" s="64"/>
      <c r="D71" s="66"/>
      <c r="E71" s="69"/>
      <c r="F71" s="70"/>
      <c r="G71" s="53"/>
      <c r="H71" s="54"/>
      <c r="I71" s="94"/>
      <c r="J71" s="15" t="s">
        <v>19</v>
      </c>
      <c r="K71" s="94"/>
      <c r="L71" s="15" t="s">
        <v>20</v>
      </c>
      <c r="M71" s="94"/>
      <c r="N71" s="15" t="s">
        <v>25</v>
      </c>
      <c r="O71" s="55"/>
      <c r="P71" s="56"/>
      <c r="Q71" s="57"/>
      <c r="R71" s="103"/>
      <c r="S71" s="50"/>
    </row>
    <row r="72" spans="2:19" ht="18" hidden="1" customHeight="1" x14ac:dyDescent="0.2">
      <c r="B72" s="62"/>
      <c r="C72" s="64"/>
      <c r="D72" s="66"/>
      <c r="E72" s="69"/>
      <c r="F72" s="70"/>
      <c r="G72" s="53"/>
      <c r="H72" s="54"/>
      <c r="I72" s="51" t="str">
        <f ca="1">IF(I71="〇",VLOOKUP($F67,INDIRECT($H67),2,FALSE),"")</f>
        <v/>
      </c>
      <c r="J72" s="51"/>
      <c r="K72" s="51" t="str">
        <f ca="1">IF(K71="〇",VLOOKUP($F67,INDIRECT($H67),2,FALSE),"")</f>
        <v/>
      </c>
      <c r="L72" s="51"/>
      <c r="M72" s="51" t="str">
        <f ca="1">IF(M71="〇",VLOOKUP($F67,INDIRECT($H67),4,FALSE),"")</f>
        <v/>
      </c>
      <c r="N72" s="51"/>
      <c r="O72" s="55"/>
      <c r="P72" s="56"/>
      <c r="Q72" s="57"/>
      <c r="R72" s="103"/>
      <c r="S72" s="50"/>
    </row>
    <row r="73" spans="2:19" ht="18" customHeight="1" x14ac:dyDescent="0.2">
      <c r="B73" s="62"/>
      <c r="C73" s="71"/>
      <c r="D73" s="66"/>
      <c r="E73" s="74"/>
      <c r="F73" s="70"/>
      <c r="G73" s="53"/>
      <c r="H73" s="54"/>
      <c r="I73" s="94"/>
      <c r="J73" s="15" t="s">
        <v>22</v>
      </c>
      <c r="K73" s="94"/>
      <c r="L73" s="15" t="s">
        <v>21</v>
      </c>
      <c r="M73" s="94"/>
      <c r="N73" s="15" t="s">
        <v>27</v>
      </c>
      <c r="O73" s="55"/>
      <c r="P73" s="56"/>
      <c r="Q73" s="57"/>
      <c r="R73" s="103"/>
      <c r="S73" s="50"/>
    </row>
    <row r="74" spans="2:19" ht="18" hidden="1" customHeight="1" x14ac:dyDescent="0.2">
      <c r="B74" s="62"/>
      <c r="C74" s="72"/>
      <c r="D74" s="66"/>
      <c r="E74" s="75"/>
      <c r="F74" s="70"/>
      <c r="G74" s="53"/>
      <c r="H74" s="54"/>
      <c r="I74" s="51" t="str">
        <f ca="1">IF(I73="〇",VLOOKUP($F67,INDIRECT($H67),3,FALSE),"")</f>
        <v/>
      </c>
      <c r="J74" s="51"/>
      <c r="K74" s="51" t="str">
        <f ca="1">IF(K73="〇",VLOOKUP($F67,INDIRECT($H67),3,FALSE),"")</f>
        <v/>
      </c>
      <c r="L74" s="51"/>
      <c r="M74" s="51" t="str">
        <f ca="1">IF(M73="〇",VLOOKUP($F67,INDIRECT($H67),6,FALSE),"")</f>
        <v/>
      </c>
      <c r="N74" s="51"/>
      <c r="O74" s="55"/>
      <c r="P74" s="56"/>
      <c r="Q74" s="57"/>
      <c r="R74" s="103"/>
      <c r="S74" s="50"/>
    </row>
    <row r="75" spans="2:19" ht="18" customHeight="1" x14ac:dyDescent="0.2">
      <c r="B75" s="62"/>
      <c r="C75" s="72"/>
      <c r="D75" s="66"/>
      <c r="E75" s="75"/>
      <c r="F75" s="70"/>
      <c r="G75" s="53"/>
      <c r="H75" s="54"/>
      <c r="I75" s="94"/>
      <c r="J75" s="15" t="s">
        <v>26</v>
      </c>
      <c r="K75" s="94"/>
      <c r="L75" s="15" t="s">
        <v>9</v>
      </c>
      <c r="M75" s="94"/>
      <c r="N75" s="15" t="s">
        <v>14</v>
      </c>
      <c r="O75" s="55"/>
      <c r="P75" s="56"/>
      <c r="Q75" s="57"/>
      <c r="R75" s="103"/>
      <c r="S75" s="50"/>
    </row>
    <row r="76" spans="2:19" ht="18" hidden="1" customHeight="1" x14ac:dyDescent="0.2">
      <c r="B76" s="62"/>
      <c r="C76" s="72"/>
      <c r="D76" s="66"/>
      <c r="E76" s="75"/>
      <c r="F76" s="70"/>
      <c r="G76" s="53"/>
      <c r="H76" s="54"/>
      <c r="I76" s="51" t="str">
        <f ca="1">IF(I75="〇",VLOOKUP($F67,INDIRECT($H67),6,FALSE),"")</f>
        <v/>
      </c>
      <c r="J76" s="51"/>
      <c r="K76" s="51" t="str">
        <f ca="1">IF(K75="〇",VLOOKUP($F67,INDIRECT($H67),6,FALSE),"")</f>
        <v/>
      </c>
      <c r="L76" s="51"/>
      <c r="M76" s="51" t="str">
        <f ca="1">IF(M75="〇",VLOOKUP($F67,INDIRECT($H67),6,FALSE),"")</f>
        <v/>
      </c>
      <c r="N76" s="51"/>
      <c r="O76" s="55"/>
      <c r="P76" s="56"/>
      <c r="Q76" s="57"/>
      <c r="R76" s="103"/>
      <c r="S76" s="50"/>
    </row>
    <row r="77" spans="2:19" ht="18" customHeight="1" x14ac:dyDescent="0.2">
      <c r="B77" s="62"/>
      <c r="C77" s="72"/>
      <c r="D77" s="66"/>
      <c r="E77" s="75"/>
      <c r="F77" s="70"/>
      <c r="G77" s="53"/>
      <c r="H77" s="54"/>
      <c r="I77" s="95"/>
      <c r="J77" s="58" t="s">
        <v>40</v>
      </c>
      <c r="K77" s="59"/>
      <c r="L77" s="38"/>
      <c r="M77" s="100"/>
      <c r="N77" s="39"/>
      <c r="O77" s="55"/>
      <c r="P77" s="56"/>
      <c r="Q77" s="57"/>
      <c r="R77" s="103"/>
      <c r="S77" s="50"/>
    </row>
    <row r="78" spans="2:19" ht="0.75" customHeight="1" x14ac:dyDescent="0.2">
      <c r="B78" s="62"/>
      <c r="C78" s="73"/>
      <c r="D78" s="67"/>
      <c r="E78" s="76"/>
      <c r="F78" s="70"/>
      <c r="G78" s="36"/>
      <c r="H78" s="54"/>
      <c r="I78" s="60" t="str">
        <f ca="1">IF(I77="〇",VLOOKUP($F67,INDIRECT($H67),7,FALSE),"")</f>
        <v/>
      </c>
      <c r="J78" s="61"/>
      <c r="K78" s="98"/>
      <c r="L78" s="37"/>
      <c r="M78" s="98"/>
      <c r="N78" s="37"/>
      <c r="O78" s="55"/>
      <c r="P78" s="56"/>
      <c r="Q78" s="57"/>
      <c r="R78" s="103"/>
      <c r="S78" s="50"/>
    </row>
    <row r="79" spans="2:19" ht="21.75" customHeight="1" x14ac:dyDescent="0.2">
      <c r="B79" s="29"/>
      <c r="C79" s="34"/>
      <c r="D79" s="35"/>
      <c r="E79" s="34"/>
      <c r="F79" s="30"/>
      <c r="G79" s="31"/>
      <c r="H79" s="30"/>
      <c r="I79" s="96"/>
      <c r="J79" s="33"/>
      <c r="O79" s="32"/>
      <c r="P79" s="43"/>
      <c r="Q79" s="48"/>
      <c r="R79" s="105"/>
      <c r="S79" s="44" t="str">
        <f>IF(S7="","",SUM(S7:S78))</f>
        <v/>
      </c>
    </row>
    <row r="80" spans="2:19" ht="33" x14ac:dyDescent="0.2">
      <c r="B80" s="90" t="s">
        <v>42</v>
      </c>
      <c r="C80" s="90"/>
      <c r="D80" s="90"/>
      <c r="E80" s="90"/>
      <c r="F80" s="90"/>
      <c r="G80" s="90"/>
      <c r="H80" s="90"/>
      <c r="I80" s="90"/>
      <c r="J80" s="90"/>
      <c r="K80" s="90"/>
      <c r="L80" s="90"/>
      <c r="M80" s="90"/>
      <c r="N80" s="90"/>
      <c r="O80" s="90"/>
      <c r="P80" s="90"/>
      <c r="Q80" s="90"/>
      <c r="R80" s="90"/>
    </row>
    <row r="81" spans="2:18" ht="33" x14ac:dyDescent="0.2">
      <c r="B81" s="90" t="s">
        <v>43</v>
      </c>
      <c r="C81" s="90"/>
      <c r="D81" s="90"/>
      <c r="E81" s="90"/>
      <c r="F81" s="90"/>
      <c r="G81" s="90"/>
      <c r="H81" s="90"/>
      <c r="I81" s="90"/>
      <c r="J81" s="90"/>
      <c r="K81" s="90"/>
      <c r="L81" s="90"/>
      <c r="M81" s="90"/>
      <c r="N81" s="90"/>
      <c r="O81" s="90"/>
      <c r="P81" s="90"/>
      <c r="Q81" s="90"/>
      <c r="R81" s="90"/>
    </row>
  </sheetData>
  <sheetProtection algorithmName="SHA-512" hashValue="gftUbjoY7AwlWNwsuB+A6lCCiJJuJagq4glWXWkYTEr/e/XuXI5K3xuLZw2hli9gua8oSvjrQug5NxCSrkQOWQ==" saltValue="9Wz6YribzrDcS2rQYNS7gA==" spinCount="100000" sheet="1" objects="1" scenarios="1"/>
  <mergeCells count="194">
    <mergeCell ref="B1:R1"/>
    <mergeCell ref="C4:H4"/>
    <mergeCell ref="C6:E6"/>
    <mergeCell ref="I6:N6"/>
    <mergeCell ref="D7:D18"/>
    <mergeCell ref="I18:J18"/>
    <mergeCell ref="J17:K17"/>
    <mergeCell ref="I14:J14"/>
    <mergeCell ref="K14:L14"/>
    <mergeCell ref="M14:N14"/>
    <mergeCell ref="I10:J10"/>
    <mergeCell ref="K10:L10"/>
    <mergeCell ref="M10:N10"/>
    <mergeCell ref="P7:P18"/>
    <mergeCell ref="Q7:Q18"/>
    <mergeCell ref="R7:R18"/>
    <mergeCell ref="E7:E12"/>
    <mergeCell ref="C13:C18"/>
    <mergeCell ref="E13:E18"/>
    <mergeCell ref="K8:L8"/>
    <mergeCell ref="M8:N8"/>
    <mergeCell ref="F6:G6"/>
    <mergeCell ref="F7:F18"/>
    <mergeCell ref="H7:H18"/>
    <mergeCell ref="S2:S5"/>
    <mergeCell ref="B80:R80"/>
    <mergeCell ref="B81:R81"/>
    <mergeCell ref="B19:B30"/>
    <mergeCell ref="C19:C24"/>
    <mergeCell ref="D19:D30"/>
    <mergeCell ref="E19:E24"/>
    <mergeCell ref="F19:F30"/>
    <mergeCell ref="G19:G29"/>
    <mergeCell ref="H19:H30"/>
    <mergeCell ref="O19:O30"/>
    <mergeCell ref="P19:P30"/>
    <mergeCell ref="Q19:Q30"/>
    <mergeCell ref="R19:R30"/>
    <mergeCell ref="S19:S30"/>
    <mergeCell ref="C25:C30"/>
    <mergeCell ref="B7:B18"/>
    <mergeCell ref="O7:O18"/>
    <mergeCell ref="I16:J16"/>
    <mergeCell ref="K16:L16"/>
    <mergeCell ref="S7:S18"/>
    <mergeCell ref="G7:G17"/>
    <mergeCell ref="I8:J8"/>
    <mergeCell ref="M16:N16"/>
    <mergeCell ref="C7:C12"/>
    <mergeCell ref="I20:J20"/>
    <mergeCell ref="K20:L20"/>
    <mergeCell ref="M20:N20"/>
    <mergeCell ref="I22:J22"/>
    <mergeCell ref="K22:L22"/>
    <mergeCell ref="M22:N22"/>
    <mergeCell ref="I12:J12"/>
    <mergeCell ref="K12:L12"/>
    <mergeCell ref="M12:N12"/>
    <mergeCell ref="I24:J24"/>
    <mergeCell ref="K24:L24"/>
    <mergeCell ref="M24:N24"/>
    <mergeCell ref="E25:E30"/>
    <mergeCell ref="I26:J26"/>
    <mergeCell ref="K26:L26"/>
    <mergeCell ref="M26:N26"/>
    <mergeCell ref="I28:J28"/>
    <mergeCell ref="K28:L28"/>
    <mergeCell ref="M28:N28"/>
    <mergeCell ref="J29:K29"/>
    <mergeCell ref="I30:J30"/>
    <mergeCell ref="B31:B42"/>
    <mergeCell ref="C31:C36"/>
    <mergeCell ref="D31:D42"/>
    <mergeCell ref="E31:E36"/>
    <mergeCell ref="F31:F42"/>
    <mergeCell ref="C37:C42"/>
    <mergeCell ref="E37:E42"/>
    <mergeCell ref="G31:G41"/>
    <mergeCell ref="H31:H42"/>
    <mergeCell ref="R31:R42"/>
    <mergeCell ref="S31:S42"/>
    <mergeCell ref="I32:J32"/>
    <mergeCell ref="K32:L32"/>
    <mergeCell ref="M32:N32"/>
    <mergeCell ref="I34:J34"/>
    <mergeCell ref="K34:L34"/>
    <mergeCell ref="M34:N34"/>
    <mergeCell ref="I36:J36"/>
    <mergeCell ref="K36:L36"/>
    <mergeCell ref="M36:N36"/>
    <mergeCell ref="I38:J38"/>
    <mergeCell ref="K38:L38"/>
    <mergeCell ref="M38:N38"/>
    <mergeCell ref="I40:J40"/>
    <mergeCell ref="O31:O42"/>
    <mergeCell ref="P31:P42"/>
    <mergeCell ref="Q31:Q42"/>
    <mergeCell ref="K40:L40"/>
    <mergeCell ref="M40:N40"/>
    <mergeCell ref="J41:K41"/>
    <mergeCell ref="I42:J42"/>
    <mergeCell ref="B43:B54"/>
    <mergeCell ref="C43:C48"/>
    <mergeCell ref="D43:D54"/>
    <mergeCell ref="E43:E48"/>
    <mergeCell ref="F43:F54"/>
    <mergeCell ref="C49:C54"/>
    <mergeCell ref="E49:E54"/>
    <mergeCell ref="G43:G53"/>
    <mergeCell ref="H43:H54"/>
    <mergeCell ref="O43:O54"/>
    <mergeCell ref="P43:P54"/>
    <mergeCell ref="Q43:Q54"/>
    <mergeCell ref="K52:L52"/>
    <mergeCell ref="M52:N52"/>
    <mergeCell ref="J53:K53"/>
    <mergeCell ref="I54:J54"/>
    <mergeCell ref="R43:R54"/>
    <mergeCell ref="S43:S54"/>
    <mergeCell ref="I44:J44"/>
    <mergeCell ref="K44:L44"/>
    <mergeCell ref="M44:N44"/>
    <mergeCell ref="I46:J46"/>
    <mergeCell ref="K46:L46"/>
    <mergeCell ref="M46:N46"/>
    <mergeCell ref="I48:J48"/>
    <mergeCell ref="K48:L48"/>
    <mergeCell ref="M48:N48"/>
    <mergeCell ref="I50:J50"/>
    <mergeCell ref="K50:L50"/>
    <mergeCell ref="M50:N50"/>
    <mergeCell ref="I52:J52"/>
    <mergeCell ref="O55:O66"/>
    <mergeCell ref="P55:P66"/>
    <mergeCell ref="Q55:Q66"/>
    <mergeCell ref="K64:L64"/>
    <mergeCell ref="M64:N64"/>
    <mergeCell ref="J65:K65"/>
    <mergeCell ref="I66:J66"/>
    <mergeCell ref="B55:B66"/>
    <mergeCell ref="C55:C60"/>
    <mergeCell ref="D55:D66"/>
    <mergeCell ref="E55:E60"/>
    <mergeCell ref="F55:F66"/>
    <mergeCell ref="C61:C66"/>
    <mergeCell ref="E61:E66"/>
    <mergeCell ref="B67:B78"/>
    <mergeCell ref="C67:C72"/>
    <mergeCell ref="D67:D78"/>
    <mergeCell ref="E67:E72"/>
    <mergeCell ref="F67:F78"/>
    <mergeCell ref="C73:C78"/>
    <mergeCell ref="E73:E78"/>
    <mergeCell ref="R55:R66"/>
    <mergeCell ref="S55:S66"/>
    <mergeCell ref="I56:J56"/>
    <mergeCell ref="K56:L56"/>
    <mergeCell ref="M56:N56"/>
    <mergeCell ref="I58:J58"/>
    <mergeCell ref="K58:L58"/>
    <mergeCell ref="M58:N58"/>
    <mergeCell ref="I60:J60"/>
    <mergeCell ref="K60:L60"/>
    <mergeCell ref="M60:N60"/>
    <mergeCell ref="I62:J62"/>
    <mergeCell ref="K62:L62"/>
    <mergeCell ref="M62:N62"/>
    <mergeCell ref="I64:J64"/>
    <mergeCell ref="G55:G65"/>
    <mergeCell ref="H55:H66"/>
    <mergeCell ref="G67:G77"/>
    <mergeCell ref="H67:H78"/>
    <mergeCell ref="O67:O78"/>
    <mergeCell ref="P67:P78"/>
    <mergeCell ref="Q67:Q78"/>
    <mergeCell ref="K76:L76"/>
    <mergeCell ref="M76:N76"/>
    <mergeCell ref="J77:K77"/>
    <mergeCell ref="I78:J78"/>
    <mergeCell ref="R67:R78"/>
    <mergeCell ref="S67:S78"/>
    <mergeCell ref="I68:J68"/>
    <mergeCell ref="K68:L68"/>
    <mergeCell ref="M68:N68"/>
    <mergeCell ref="I70:J70"/>
    <mergeCell ref="K70:L70"/>
    <mergeCell ref="M70:N70"/>
    <mergeCell ref="I72:J72"/>
    <mergeCell ref="K72:L72"/>
    <mergeCell ref="M72:N72"/>
    <mergeCell ref="I74:J74"/>
    <mergeCell ref="K74:L74"/>
    <mergeCell ref="M74:N74"/>
    <mergeCell ref="I76:J76"/>
  </mergeCells>
  <phoneticPr fontId="2"/>
  <conditionalFormatting sqref="C4:H4 B7:C7 E7:F7 H7:H17 O7:Q17 B8:B17 F8:F17 C13 E13">
    <cfRule type="containsBlanks" dxfId="1" priority="22">
      <formula>LEN(TRIM(B4))=0</formula>
    </cfRule>
  </conditionalFormatting>
  <conditionalFormatting sqref="G7">
    <cfRule type="expression" dxfId="0" priority="13">
      <formula>$F$7=""</formula>
    </cfRule>
  </conditionalFormatting>
  <dataValidations count="13">
    <dataValidation imeMode="on" allowBlank="1" showInputMessage="1" showErrorMessage="1" sqref="C4:H4 R7:R17 S7 R19:R29 S19 R31:R41 S31 R43:R53 S43 R55:R65 S55 R67:R77 S67" xr:uid="{00000000-0002-0000-0000-000000000000}"/>
    <dataValidation imeMode="off" allowBlank="1" showInputMessage="1" showErrorMessage="1" sqref="P7:P17 P19:P29 P31:P41 P43:P53 P55:P65 P67:P77" xr:uid="{00000000-0002-0000-0000-000001000000}"/>
    <dataValidation imeMode="on" allowBlank="1" showInputMessage="1" sqref="B7:B17 B19:B29 B31:B41 B43:B53 B55:B65 B67:B77" xr:uid="{00000000-0002-0000-0000-000002000000}"/>
    <dataValidation type="list" allowBlank="1" showInputMessage="1" promptTitle="Alt+↓でも選択できます" prompt="該当項目に〇" sqref="I7 M9 K7 I11 K11 M7 I17 K13 M13 I13 M11 I9 K9 M15 K15 I15 I19 M21 K19 I23 K23 M19 I29 K25 M25 I25 M23 I21 K21 M27 K27 I27 I31 M33 K31 I35 K35 M31 I41 K37 M37 I37 M35 I33 K33 M39 K39 I39 I43 M45 K43 I47 K47 M43 I53 K49 M49 I49 M47 I45 K45 M51 K51 I51 I55 M57 K55 I59 K59 M55 I65 K61 M61 I61 M59 I57 K57 M63 K63 I63 I67 M69 K67 I71 K71 M67 I77 K73 M73 I73 M71 I69 K69 M75 K75 I75" xr:uid="{00000000-0002-0000-0000-000003000000}">
      <formula1>"〇"</formula1>
    </dataValidation>
    <dataValidation type="list" imeMode="on" allowBlank="1" showInputMessage="1" prompt="Alt+↓でも選択できます" sqref="O7:O17 O19:O29 O31:O41 O43:O53 O55:O65 O67:O77" xr:uid="{00000000-0002-0000-0000-000004000000}">
      <formula1>"男性,女性"</formula1>
    </dataValidation>
    <dataValidation imeMode="off" allowBlank="1" showInputMessage="1" prompt="12/11形式で入力してください" sqref="E7 E19 E31 E43 E55 E67" xr:uid="{00000000-0002-0000-0000-000005000000}"/>
    <dataValidation imeMode="off" allowBlank="1" showInputMessage="1" showErrorMessage="1" prompt="普段はいている靴のサイズを記入してください" sqref="Q7:Q17 Q19:Q29 Q31:Q41 Q43:Q53 Q55:Q65 Q67:Q77" xr:uid="{00000000-0002-0000-0000-000006000000}"/>
    <dataValidation type="list" imeMode="on" allowBlank="1" showInputMessage="1" showErrorMessage="1" error="午前か午後を入力または選択してください" promptTitle="Alt+↓でも選択できます" prompt="午前・午後を入力または選択してください" sqref="C13 C25 C37 C49 C61 C73" xr:uid="{00000000-0002-0000-0000-000007000000}">
      <formula1>"午前,午後"</formula1>
    </dataValidation>
    <dataValidation imeMode="off" allowBlank="1" showInputMessage="1" promptTitle="12/10形式で入力してください。" prompt="下段に午前・午後を入力または選択してください" sqref="C7 C19 C31 C43 C55 C67" xr:uid="{00000000-0002-0000-0000-000008000000}"/>
    <dataValidation type="list" imeMode="on" allowBlank="1" showErrorMessage="1" error="午前か午後を入力または選択してください" promptTitle="Alt+↓でも選択できます" prompt="午前・午後を入力または選択してください" sqref="E13 E25 E37 E49 E61 E73" xr:uid="{00000000-0002-0000-0000-000009000000}">
      <formula1>"午前,午後"</formula1>
    </dataValidation>
    <dataValidation type="list" imeMode="on" allowBlank="1" showInputMessage="1" showErrorMessage="1" error="大人か子供を入力または選択してください" promptTitle="Alt+↓でも選択できます" prompt="中学生以上は大人になります" sqref="H7:H17 H19:H29 H31:H41 H43:H53 H55:H65 H67:H77" xr:uid="{00000000-0002-0000-0000-00000A000000}">
      <formula1>"大人,子供"</formula1>
    </dataValidation>
    <dataValidation type="list" imeMode="disabled" allowBlank="1" showInputMessage="1" error="Alt+↓でご利用日数を_x000a_選択してください選択していください" promptTitle="Alt+↓で選択していください" prompt="ご利用日数を選択してください" sqref="G18 G30 G42 G54 G66 G78:G79" xr:uid="{00000000-0002-0000-0000-00000B000000}">
      <formula1>"1,1.5,2,2.5,3"</formula1>
    </dataValidation>
    <dataValidation type="list" imeMode="disabled" allowBlank="1" showInputMessage="1" error="Alt+↓でご利用日数を_x000a_選択してください選択していください" promptTitle="Alt+↓で選択していください" prompt="ご利用日数を選択_x000a_または数字を入力してください" sqref="F7:F79" xr:uid="{00000000-0002-0000-0000-00000C000000}">
      <formula1>"1,1.5,2,2.5,3"</formula1>
    </dataValidation>
  </dataValidations>
  <pageMargins left="0.32" right="0.12" top="0.13" bottom="0.13" header="0.16" footer="0.13"/>
  <pageSetup paperSize="9" scale="61"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15"/>
  <sheetViews>
    <sheetView showGridLines="0" zoomScale="112" zoomScaleNormal="112" workbookViewId="0">
      <selection activeCell="B8" sqref="B8"/>
    </sheetView>
  </sheetViews>
  <sheetFormatPr defaultColWidth="9" defaultRowHeight="13.2" x14ac:dyDescent="0.2"/>
  <cols>
    <col min="1" max="1" width="5.6640625" style="8" bestFit="1" customWidth="1"/>
    <col min="2" max="2" width="13.88671875" style="9" bestFit="1" customWidth="1"/>
    <col min="3" max="3" width="7.6640625" style="9" bestFit="1" customWidth="1"/>
    <col min="4" max="4" width="12.6640625" style="9" bestFit="1" customWidth="1"/>
    <col min="5" max="5" width="12.109375" style="8" bestFit="1" customWidth="1"/>
    <col min="6" max="6" width="7.6640625" style="8" bestFit="1" customWidth="1"/>
    <col min="7" max="7" width="12.21875" style="8" bestFit="1" customWidth="1"/>
    <col min="8" max="8" width="6.21875" style="8" bestFit="1" customWidth="1"/>
    <col min="9" max="9" width="11.33203125" style="8" bestFit="1" customWidth="1"/>
    <col min="10" max="10" width="7.6640625" style="8" bestFit="1" customWidth="1"/>
    <col min="11" max="11" width="12.6640625" style="8" bestFit="1" customWidth="1"/>
    <col min="12" max="12" width="12.109375" style="8" bestFit="1" customWidth="1"/>
    <col min="13" max="13" width="7.6640625" style="8" bestFit="1" customWidth="1"/>
    <col min="14" max="14" width="12.21875" style="8" bestFit="1" customWidth="1"/>
    <col min="15" max="15" width="9" style="8"/>
    <col min="16" max="16" width="9" style="8" customWidth="1"/>
    <col min="17" max="16384" width="9" style="8"/>
  </cols>
  <sheetData>
    <row r="2" spans="1:14" s="9" customFormat="1" x14ac:dyDescent="0.2">
      <c r="B2" s="13">
        <v>2</v>
      </c>
      <c r="C2" s="13">
        <v>3</v>
      </c>
      <c r="D2" s="13">
        <v>4</v>
      </c>
      <c r="E2" s="9">
        <v>5</v>
      </c>
      <c r="F2" s="13">
        <v>6</v>
      </c>
      <c r="G2" s="13">
        <v>7</v>
      </c>
      <c r="H2" s="13"/>
      <c r="I2" s="13" t="s">
        <v>17</v>
      </c>
      <c r="J2" s="13"/>
      <c r="K2" s="13"/>
      <c r="L2" s="13"/>
    </row>
    <row r="3" spans="1:14" s="20" customFormat="1" ht="43.2" x14ac:dyDescent="0.2">
      <c r="A3" s="17"/>
      <c r="B3" s="18" t="s">
        <v>32</v>
      </c>
      <c r="C3" s="19" t="s">
        <v>30</v>
      </c>
      <c r="D3" s="19" t="s">
        <v>31</v>
      </c>
      <c r="E3" s="18" t="s">
        <v>16</v>
      </c>
      <c r="F3" s="18" t="s">
        <v>44</v>
      </c>
      <c r="G3" s="18" t="s">
        <v>41</v>
      </c>
      <c r="H3" s="19"/>
      <c r="I3" s="18" t="s">
        <v>33</v>
      </c>
      <c r="J3" s="19" t="s">
        <v>30</v>
      </c>
      <c r="K3" s="19" t="s">
        <v>31</v>
      </c>
      <c r="L3" s="18" t="s">
        <v>16</v>
      </c>
      <c r="M3" s="18" t="s">
        <v>44</v>
      </c>
      <c r="N3" s="18" t="s">
        <v>41</v>
      </c>
    </row>
    <row r="4" spans="1:14" s="20" customFormat="1" ht="14.4" x14ac:dyDescent="0.2">
      <c r="A4" s="17" t="s">
        <v>15</v>
      </c>
      <c r="B4" s="19"/>
      <c r="C4" s="19"/>
      <c r="D4" s="19"/>
      <c r="E4" s="19"/>
      <c r="F4" s="19"/>
      <c r="G4" s="19"/>
      <c r="H4" s="19" t="s">
        <v>17</v>
      </c>
      <c r="I4" s="19"/>
      <c r="J4" s="19"/>
      <c r="K4" s="19"/>
      <c r="L4" s="19"/>
      <c r="M4" s="19"/>
      <c r="N4" s="19"/>
    </row>
    <row r="5" spans="1:14" s="23" customFormat="1" ht="14.4" x14ac:dyDescent="0.2">
      <c r="A5" s="21">
        <v>1</v>
      </c>
      <c r="B5" s="22">
        <v>4000</v>
      </c>
      <c r="C5" s="22">
        <v>3000</v>
      </c>
      <c r="D5" s="22">
        <v>2000</v>
      </c>
      <c r="E5" s="22">
        <v>3000</v>
      </c>
      <c r="F5" s="22">
        <v>700</v>
      </c>
      <c r="G5" s="22">
        <v>1000</v>
      </c>
      <c r="H5" s="21">
        <v>1</v>
      </c>
      <c r="I5" s="22">
        <v>3000</v>
      </c>
      <c r="J5" s="22">
        <v>2500</v>
      </c>
      <c r="K5" s="22">
        <v>1500</v>
      </c>
      <c r="L5" s="22">
        <v>2000</v>
      </c>
      <c r="M5" s="22">
        <f>F5</f>
        <v>700</v>
      </c>
      <c r="N5" s="22">
        <f>G5</f>
        <v>1000</v>
      </c>
    </row>
    <row r="6" spans="1:14" s="20" customFormat="1" ht="14.4" x14ac:dyDescent="0.2">
      <c r="A6" s="21">
        <v>1.5</v>
      </c>
      <c r="B6" s="22">
        <v>5000</v>
      </c>
      <c r="C6" s="22">
        <v>4000</v>
      </c>
      <c r="D6" s="22">
        <v>2500</v>
      </c>
      <c r="E6" s="22">
        <v>3800</v>
      </c>
      <c r="F6" s="22">
        <v>800</v>
      </c>
      <c r="G6" s="22">
        <v>1300</v>
      </c>
      <c r="H6" s="21">
        <v>1.5</v>
      </c>
      <c r="I6" s="22">
        <v>3800</v>
      </c>
      <c r="J6" s="22">
        <v>3000</v>
      </c>
      <c r="K6" s="22">
        <v>2000</v>
      </c>
      <c r="L6" s="22">
        <v>2600</v>
      </c>
      <c r="M6" s="22">
        <f t="shared" ref="M6:M9" si="0">F6</f>
        <v>800</v>
      </c>
      <c r="N6" s="22">
        <f t="shared" ref="N6:N9" si="1">G6</f>
        <v>1300</v>
      </c>
    </row>
    <row r="7" spans="1:14" s="20" customFormat="1" ht="14.4" x14ac:dyDescent="0.2">
      <c r="A7" s="21">
        <v>2</v>
      </c>
      <c r="B7" s="22">
        <v>6000</v>
      </c>
      <c r="C7" s="22">
        <v>5100</v>
      </c>
      <c r="D7" s="22">
        <v>3100</v>
      </c>
      <c r="E7" s="22">
        <v>4500</v>
      </c>
      <c r="F7" s="22">
        <v>1000</v>
      </c>
      <c r="G7" s="22">
        <v>1700</v>
      </c>
      <c r="H7" s="21">
        <v>2</v>
      </c>
      <c r="I7" s="22">
        <v>4300</v>
      </c>
      <c r="J7" s="22">
        <v>3400</v>
      </c>
      <c r="K7" s="22">
        <v>2400</v>
      </c>
      <c r="L7" s="22">
        <v>3200</v>
      </c>
      <c r="M7" s="22">
        <f t="shared" si="0"/>
        <v>1000</v>
      </c>
      <c r="N7" s="22">
        <f t="shared" si="1"/>
        <v>1700</v>
      </c>
    </row>
    <row r="8" spans="1:14" s="20" customFormat="1" ht="14.4" x14ac:dyDescent="0.2">
      <c r="A8" s="21">
        <v>2.5</v>
      </c>
      <c r="B8" s="22">
        <v>7000</v>
      </c>
      <c r="C8" s="22">
        <v>5600</v>
      </c>
      <c r="D8" s="22">
        <v>3600</v>
      </c>
      <c r="E8" s="22">
        <v>5900</v>
      </c>
      <c r="F8" s="22">
        <v>1200</v>
      </c>
      <c r="G8" s="22">
        <v>1900</v>
      </c>
      <c r="H8" s="21">
        <v>2.5</v>
      </c>
      <c r="I8" s="22">
        <v>5400</v>
      </c>
      <c r="J8" s="22">
        <v>3900</v>
      </c>
      <c r="K8" s="22">
        <v>3000</v>
      </c>
      <c r="L8" s="22">
        <v>4000</v>
      </c>
      <c r="M8" s="22">
        <f t="shared" si="0"/>
        <v>1200</v>
      </c>
      <c r="N8" s="22">
        <f t="shared" si="1"/>
        <v>1900</v>
      </c>
    </row>
    <row r="9" spans="1:14" s="20" customFormat="1" ht="14.4" x14ac:dyDescent="0.2">
      <c r="A9" s="21">
        <v>3</v>
      </c>
      <c r="B9" s="22">
        <v>7800</v>
      </c>
      <c r="C9" s="22">
        <v>6200</v>
      </c>
      <c r="D9" s="22">
        <v>4200</v>
      </c>
      <c r="E9" s="22">
        <v>6700</v>
      </c>
      <c r="F9" s="22">
        <v>1300</v>
      </c>
      <c r="G9" s="22">
        <v>2300</v>
      </c>
      <c r="H9" s="21">
        <v>3</v>
      </c>
      <c r="I9" s="22">
        <v>6000</v>
      </c>
      <c r="J9" s="22">
        <v>4500</v>
      </c>
      <c r="K9" s="22">
        <v>3500</v>
      </c>
      <c r="L9" s="22">
        <v>4500</v>
      </c>
      <c r="M9" s="22">
        <f t="shared" si="0"/>
        <v>1300</v>
      </c>
      <c r="N9" s="22">
        <f t="shared" si="1"/>
        <v>2300</v>
      </c>
    </row>
    <row r="10" spans="1:14" ht="28.5" customHeight="1" x14ac:dyDescent="0.2">
      <c r="B10" s="8"/>
      <c r="C10" s="8"/>
      <c r="D10" s="8"/>
      <c r="E10" s="11"/>
    </row>
    <row r="11" spans="1:14" ht="28.5" customHeight="1" x14ac:dyDescent="0.2">
      <c r="B11" s="8"/>
      <c r="C11" s="8"/>
      <c r="D11" s="8"/>
      <c r="E11" s="11"/>
      <c r="F11" s="12"/>
      <c r="G11" s="12"/>
      <c r="H11" s="12"/>
      <c r="I11" s="12"/>
      <c r="J11" s="12"/>
      <c r="K11" s="12"/>
      <c r="L11" s="12"/>
      <c r="M11" s="12"/>
      <c r="N11" s="12"/>
    </row>
    <row r="12" spans="1:14" ht="28.5" customHeight="1" x14ac:dyDescent="0.2">
      <c r="B12" s="8"/>
      <c r="C12" s="8"/>
      <c r="D12" s="8"/>
      <c r="E12" s="11"/>
    </row>
    <row r="13" spans="1:14" ht="28.5" customHeight="1" x14ac:dyDescent="0.2">
      <c r="B13" s="8"/>
      <c r="C13" s="8"/>
      <c r="D13" s="8"/>
      <c r="E13" s="11"/>
      <c r="F13" s="12"/>
      <c r="G13" s="12"/>
      <c r="H13" s="12"/>
      <c r="I13" s="12"/>
      <c r="J13" s="12"/>
      <c r="K13" s="12"/>
      <c r="L13" s="12"/>
      <c r="M13" s="12"/>
      <c r="N13" s="12"/>
    </row>
    <row r="14" spans="1:14" ht="28.5" customHeight="1" x14ac:dyDescent="0.2">
      <c r="B14" s="8"/>
      <c r="C14" s="8"/>
      <c r="D14" s="8"/>
      <c r="E14" s="11"/>
    </row>
    <row r="15" spans="1:14" ht="13.5" customHeight="1" x14ac:dyDescent="0.2">
      <c r="B15" s="10"/>
      <c r="C15" s="10"/>
      <c r="D15" s="10"/>
    </row>
  </sheetData>
  <phoneticPr fontId="2"/>
  <dataValidations count="1">
    <dataValidation imeMode="off" allowBlank="1" showInputMessage="1" showErrorMessage="1" sqref="A5:XFD9" xr:uid="{00000000-0002-0000-0100-000000000000}"/>
  </dataValidations>
  <pageMargins left="0.14000000000000001" right="0.19685039370078741" top="0.62" bottom="0.23622047244094491" header="0.11811023622047245" footer="0.23622047244094491"/>
  <pageSetup paperSize="9" scale="82" fitToHeight="0"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レンタルフォーム</vt:lpstr>
      <vt:lpstr>価格表</vt:lpstr>
      <vt:lpstr>レンタルフォーム!Print_Area</vt:lpstr>
      <vt:lpstr>子供</vt:lpstr>
      <vt:lpstr>大人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Masao Yokosuka</dc:creator>
  <cp:lastModifiedBy>Masao Yokosuka</cp:lastModifiedBy>
  <cp:lastPrinted>2024-02-03T23:00:36Z</cp:lastPrinted>
  <dcterms:created xsi:type="dcterms:W3CDTF">2022-10-24T04:04:12Z</dcterms:created>
  <dcterms:modified xsi:type="dcterms:W3CDTF">2024-02-23T02:02:52Z</dcterms:modified>
</cp:coreProperties>
</file>